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Y:\production\cooperation\01\mgmz_prospektverteilung_de1rw\Verteilschemen\Super Sonntag\"/>
    </mc:Choice>
  </mc:AlternateContent>
  <xr:revisionPtr revIDLastSave="0" documentId="13_ncr:1_{A58FFFEA-F5E8-4F1D-AD52-9169742E8C01}" xr6:coauthVersionLast="47" xr6:coauthVersionMax="47" xr10:uidLastSave="{00000000-0000-0000-0000-000000000000}"/>
  <bookViews>
    <workbookView xWindow="-120" yWindow="-120" windowWidth="29040" windowHeight="15840" tabRatio="788" xr2:uid="{00000000-000D-0000-FFFF-FFFF00000000}"/>
  </bookViews>
  <sheets>
    <sheet name="Gesamt" sheetId="2" r:id="rId1"/>
    <sheet name="PLZ-Übersicht" sheetId="22" r:id="rId2"/>
    <sheet name="Aschersleben ALN" sheetId="4" r:id="rId3"/>
    <sheet name="Bernburg BEB" sheetId="5" r:id="rId4"/>
    <sheet name="Bitterfeld BIT" sheetId="3" r:id="rId5"/>
    <sheet name="Dessau DES" sheetId="6" r:id="rId6"/>
    <sheet name="Halle HAL" sheetId="7" r:id="rId7"/>
    <sheet name="Köthen KTN" sheetId="8" r:id="rId8"/>
    <sheet name="Mansfelder Land ELN, HET" sheetId="9" r:id="rId9"/>
    <sheet name="Merseburg MER, QUF" sheetId="10" r:id="rId10"/>
    <sheet name="Naumburg NMG" sheetId="11" r:id="rId11"/>
    <sheet name="Quedlinburg QBG" sheetId="12" r:id="rId12"/>
    <sheet name="Sangerhausen SAN" sheetId="13" r:id="rId13"/>
    <sheet name="Weißenfels WFS" sheetId="14" r:id="rId14"/>
    <sheet name="Wittenberg WBG, JES" sheetId="21" r:id="rId15"/>
    <sheet name="Zeitz ZEI" sheetId="16" r:id="rId16"/>
  </sheets>
  <definedNames>
    <definedName name="_xlnm._FilterDatabase" localSheetId="2" hidden="1">'Aschersleben ALN'!$B$1:$B$12</definedName>
    <definedName name="_xlnm._FilterDatabase" localSheetId="3" hidden="1">'Bernburg BEB'!$A$1:$F$25</definedName>
    <definedName name="_xlnm._FilterDatabase" localSheetId="4" hidden="1">'Bitterfeld BIT'!$A$1:$F$27</definedName>
    <definedName name="_xlnm._FilterDatabase" localSheetId="5" hidden="1">'Dessau DES'!$E$1:$E$31</definedName>
    <definedName name="_xlnm._FilterDatabase" localSheetId="6" hidden="1">'Halle HAL'!$A$1:$F$77</definedName>
    <definedName name="_xlnm._FilterDatabase" localSheetId="7" hidden="1">'Köthen KTN'!$E$1:$E$17</definedName>
    <definedName name="_xlnm._FilterDatabase" localSheetId="8" hidden="1">'Mansfelder Land ELN, HET'!$E$1:$E$30</definedName>
    <definedName name="_xlnm._FilterDatabase" localSheetId="9" hidden="1">'Merseburg MER, QUF'!$E$1:$E$35</definedName>
    <definedName name="_xlnm._FilterDatabase" localSheetId="10" hidden="1">'Naumburg NMG'!$E$1:$E$22</definedName>
    <definedName name="_xlnm._FilterDatabase" localSheetId="11" hidden="1">'Quedlinburg QBG'!$E$1:$E$22</definedName>
    <definedName name="_xlnm._FilterDatabase" localSheetId="12" hidden="1">'Sangerhausen SAN'!$E$1:$E$19</definedName>
    <definedName name="_xlnm._FilterDatabase" localSheetId="13" hidden="1">'Weißenfels WFS'!$A$1:$F$184</definedName>
    <definedName name="_xlnm._FilterDatabase" localSheetId="15" hidden="1">'Zeitz ZEI'!$A$1:$F$185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22" l="1"/>
  <c r="I2" i="22"/>
  <c r="C14" i="2" l="1"/>
  <c r="C6" i="2"/>
  <c r="C7" i="2"/>
  <c r="C16" i="2"/>
  <c r="B16" i="2"/>
  <c r="F43" i="21"/>
  <c r="F32" i="21"/>
  <c r="F30" i="21"/>
  <c r="F27" i="21"/>
  <c r="F41" i="21"/>
  <c r="F39" i="21"/>
  <c r="F35" i="21"/>
  <c r="F25" i="21"/>
  <c r="F23" i="21"/>
  <c r="F19" i="21"/>
  <c r="F15" i="21"/>
  <c r="F13" i="21"/>
  <c r="F10" i="21"/>
  <c r="F8" i="21"/>
  <c r="F6" i="21"/>
  <c r="F4" i="21"/>
  <c r="F42" i="21" l="1"/>
  <c r="F33" i="21"/>
  <c r="C11" i="2" l="1"/>
  <c r="F32" i="10"/>
  <c r="F30" i="10"/>
  <c r="F28" i="10"/>
  <c r="F26" i="10"/>
  <c r="F24" i="10"/>
  <c r="F74" i="7"/>
  <c r="F71" i="7"/>
  <c r="F68" i="7"/>
  <c r="F66" i="7"/>
  <c r="F64" i="7"/>
  <c r="F61" i="7"/>
  <c r="C10" i="2"/>
  <c r="F27" i="9"/>
  <c r="F25" i="9"/>
  <c r="F23" i="9"/>
  <c r="F19" i="9"/>
  <c r="F33" i="10" l="1"/>
  <c r="F75" i="7"/>
  <c r="F28" i="9"/>
  <c r="F8" i="8" l="1"/>
  <c r="F9" i="3"/>
  <c r="F23" i="5"/>
  <c r="F21" i="5"/>
  <c r="F19" i="5"/>
  <c r="F17" i="5"/>
  <c r="F15" i="5"/>
  <c r="F13" i="5"/>
  <c r="F9" i="5"/>
  <c r="F7" i="5"/>
  <c r="F5" i="5"/>
  <c r="F3" i="5"/>
  <c r="F11" i="4"/>
  <c r="F9" i="4"/>
  <c r="F3" i="4"/>
  <c r="F58" i="7"/>
  <c r="F55" i="7"/>
  <c r="F52" i="7"/>
  <c r="F49" i="7"/>
  <c r="F47" i="7"/>
  <c r="F45" i="7"/>
  <c r="F43" i="7"/>
  <c r="F41" i="7"/>
  <c r="F38" i="7"/>
  <c r="F36" i="7"/>
  <c r="F32" i="7"/>
  <c r="F29" i="7"/>
  <c r="F26" i="7"/>
  <c r="F24" i="7"/>
  <c r="F21" i="7"/>
  <c r="F19" i="7"/>
  <c r="F12" i="7"/>
  <c r="F9" i="7"/>
  <c r="F7" i="7"/>
  <c r="F5" i="7"/>
  <c r="F3" i="7"/>
  <c r="F59" i="7" l="1"/>
  <c r="F76" i="7" s="1"/>
  <c r="B8" i="2" s="1"/>
  <c r="F17" i="16"/>
  <c r="F12" i="16"/>
  <c r="F9" i="16"/>
  <c r="F7" i="16"/>
  <c r="F5" i="16"/>
  <c r="F3" i="16"/>
  <c r="F10" i="14"/>
  <c r="F15" i="14"/>
  <c r="F17" i="13"/>
  <c r="F14" i="13"/>
  <c r="F12" i="13"/>
  <c r="F7" i="13"/>
  <c r="F5" i="13"/>
  <c r="F3" i="13"/>
  <c r="F20" i="12"/>
  <c r="F16" i="12"/>
  <c r="F11" i="12"/>
  <c r="F9" i="12"/>
  <c r="F7" i="12"/>
  <c r="F5" i="12"/>
  <c r="F3" i="12"/>
  <c r="F20" i="11"/>
  <c r="F18" i="11"/>
  <c r="F13" i="11"/>
  <c r="F11" i="11"/>
  <c r="F9" i="11"/>
  <c r="F7" i="11"/>
  <c r="F5" i="11"/>
  <c r="F3" i="11"/>
  <c r="F21" i="10"/>
  <c r="F18" i="10"/>
  <c r="F16" i="10"/>
  <c r="F10" i="10"/>
  <c r="F7" i="10"/>
  <c r="F5" i="10"/>
  <c r="F3" i="10"/>
  <c r="F16" i="9"/>
  <c r="F14" i="9"/>
  <c r="F12" i="9"/>
  <c r="F8" i="9"/>
  <c r="F5" i="9"/>
  <c r="F3" i="9"/>
  <c r="F15" i="8"/>
  <c r="F11" i="8"/>
  <c r="F3" i="8"/>
  <c r="F16" i="8" s="1"/>
  <c r="F23" i="3"/>
  <c r="F19" i="3"/>
  <c r="F13" i="3"/>
  <c r="F11" i="3"/>
  <c r="F7" i="3"/>
  <c r="F18" i="16" l="1"/>
  <c r="F21" i="12"/>
  <c r="F21" i="11"/>
  <c r="F22" i="10"/>
  <c r="F34" i="10" s="1"/>
  <c r="B11" i="2" s="1"/>
  <c r="F17" i="9"/>
  <c r="F29" i="9" s="1"/>
  <c r="B10" i="2" s="1"/>
  <c r="F12" i="4"/>
  <c r="F25" i="3" l="1"/>
  <c r="F21" i="3"/>
  <c r="F17" i="3"/>
  <c r="F4" i="3"/>
  <c r="F26" i="3" l="1"/>
  <c r="F7" i="14"/>
  <c r="F5" i="14"/>
  <c r="F3" i="14"/>
  <c r="F16" i="14" s="1"/>
  <c r="F9" i="13"/>
  <c r="F18" i="13" s="1"/>
  <c r="F29" i="6"/>
  <c r="F27" i="6"/>
  <c r="F25" i="6"/>
  <c r="F22" i="6"/>
  <c r="F20" i="6"/>
  <c r="F18" i="6"/>
  <c r="F16" i="6"/>
  <c r="F8" i="6"/>
  <c r="F10" i="6"/>
  <c r="F14" i="6"/>
  <c r="F3" i="6"/>
  <c r="F6" i="6"/>
  <c r="F30" i="6" l="1"/>
  <c r="B7" i="2" s="1"/>
  <c r="B17" i="2"/>
  <c r="B6" i="2"/>
  <c r="B15" i="2"/>
  <c r="B14" i="2"/>
  <c r="B13" i="2"/>
  <c r="B12" i="2"/>
  <c r="B9" i="2"/>
  <c r="F24" i="5"/>
  <c r="B5" i="2" s="1"/>
  <c r="C12" i="2"/>
  <c r="C15" i="2"/>
  <c r="C17" i="2"/>
  <c r="C5" i="2"/>
  <c r="C13" i="2"/>
  <c r="C9" i="2"/>
  <c r="C4" i="2"/>
  <c r="B4" i="2"/>
  <c r="C18" i="2" l="1"/>
  <c r="B18" i="2"/>
</calcChain>
</file>

<file path=xl/sharedStrings.xml><?xml version="1.0" encoding="utf-8"?>
<sst xmlns="http://schemas.openxmlformats.org/spreadsheetml/2006/main" count="1791" uniqueCount="1033">
  <si>
    <t>Produkt</t>
  </si>
  <si>
    <t>ABVR Name</t>
  </si>
  <si>
    <t>ABVK</t>
  </si>
  <si>
    <t>ABVK Name</t>
  </si>
  <si>
    <t>Aschersleben Stadt 06449</t>
  </si>
  <si>
    <t>Aschersleben Stadt 06449 Ergebnis</t>
  </si>
  <si>
    <t>Stadt Seeland</t>
  </si>
  <si>
    <t>Stadt Seeland Ergebnis</t>
  </si>
  <si>
    <t>Alsleben 06425</t>
  </si>
  <si>
    <t>Alsleben - 06425</t>
  </si>
  <si>
    <t>Alsleben 06425 Ergebnis</t>
  </si>
  <si>
    <t>Bernburg Land 06406</t>
  </si>
  <si>
    <t>Bernburg Land 06406 Ergebnis</t>
  </si>
  <si>
    <t>Bernburg Nord 06406</t>
  </si>
  <si>
    <t>Bernburg Nord 06406 Ergebnis</t>
  </si>
  <si>
    <t>Bernburg Ost 06406</t>
  </si>
  <si>
    <t>Bernburg Ost 06406 Ergebnis</t>
  </si>
  <si>
    <t>Bernburg Süd 06406</t>
  </si>
  <si>
    <t>Bernburg Süd 06406 Ergebnis</t>
  </si>
  <si>
    <t>Bernburg West 06406</t>
  </si>
  <si>
    <t>Bernburg West 06406 Ergebnis</t>
  </si>
  <si>
    <t>Bernburg Zentrum 06406</t>
  </si>
  <si>
    <t>Bernburg Zentrum 06406 Ergebnis</t>
  </si>
  <si>
    <t>Könnern 06420</t>
  </si>
  <si>
    <t>Könnern 06420 Ergebnis</t>
  </si>
  <si>
    <t>Nienburg 06429</t>
  </si>
  <si>
    <t>Nienburg 06429 Ergebnis</t>
  </si>
  <si>
    <t>Alten</t>
  </si>
  <si>
    <t>Alten Ergebnis</t>
  </si>
  <si>
    <t>Dessau Nord</t>
  </si>
  <si>
    <t>Dessau Nord Ergebnis</t>
  </si>
  <si>
    <t>Dessau Siedlung</t>
  </si>
  <si>
    <t>Dessau Siedlung Ergebnis</t>
  </si>
  <si>
    <t>Dessau Süd</t>
  </si>
  <si>
    <t>Dessau Süd Ergebnis</t>
  </si>
  <si>
    <t>Dessau Zentrum</t>
  </si>
  <si>
    <t>Dessau Zentrum Ergebnis</t>
  </si>
  <si>
    <t>Dessau Ziebigk</t>
  </si>
  <si>
    <t>Dessau Ziebigk Ergebnis</t>
  </si>
  <si>
    <t>Kochstedt / Mosigkau</t>
  </si>
  <si>
    <t>Kochstedt / Mosigkau Ergebnis</t>
  </si>
  <si>
    <t>Landkreis Roßlau</t>
  </si>
  <si>
    <t>Landkreis Roßlau Ergebnis</t>
  </si>
  <si>
    <t>Mildensee / Sollnitz /Kleutsch</t>
  </si>
  <si>
    <t>Milden/Sollnitz/Kleutsch-06842</t>
  </si>
  <si>
    <t>Mildensee / Sollnitz /Kleutsch Ergebnis</t>
  </si>
  <si>
    <t>Roßlau</t>
  </si>
  <si>
    <t>Roßlau Ergebnis</t>
  </si>
  <si>
    <t>Törten / Haideburg</t>
  </si>
  <si>
    <t>Törten / Haideburg Ergebnis</t>
  </si>
  <si>
    <t>Waldersee</t>
  </si>
  <si>
    <t>Waldersee - 06844</t>
  </si>
  <si>
    <t>Waldersee Ergebnis</t>
  </si>
  <si>
    <t>Freiimfelde - 06112</t>
  </si>
  <si>
    <t>Giebichenstein 1 - 06114</t>
  </si>
  <si>
    <t>Giebichenstein 2 - 06114</t>
  </si>
  <si>
    <t>Kröllwitz - 06120</t>
  </si>
  <si>
    <t>Paulusviertel 1 - 06114</t>
  </si>
  <si>
    <t>Paulusviertel 2 - 06114</t>
  </si>
  <si>
    <t>Silberhöhe 1 - 06132</t>
  </si>
  <si>
    <t>Südstadt 1 - 06130</t>
  </si>
  <si>
    <t>Heide Süd - 06120</t>
  </si>
  <si>
    <t>Nördliche Neustadt 1 - 06122</t>
  </si>
  <si>
    <t>Nördliche Neustadt 2 - 06122</t>
  </si>
  <si>
    <t>Annaburg</t>
  </si>
  <si>
    <t>Annaburg Ergebnis</t>
  </si>
  <si>
    <t>Jessen</t>
  </si>
  <si>
    <t>Jessen 1 - 06917</t>
  </si>
  <si>
    <t>Jessen 2 - 06917</t>
  </si>
  <si>
    <t>Jessen 3 - 06917</t>
  </si>
  <si>
    <t>Jessen Ergebnis</t>
  </si>
  <si>
    <t>Zahna-Elster - Ausgabe Jessen</t>
  </si>
  <si>
    <t>Zahna-Elster - Ausgabe Jessen Ergebnis</t>
  </si>
  <si>
    <t>Aken</t>
  </si>
  <si>
    <t>Aken Ergebnis</t>
  </si>
  <si>
    <t>Osternienburger Land</t>
  </si>
  <si>
    <t>Osternienburger Land Ergebnis</t>
  </si>
  <si>
    <t>Südliches Anhalt</t>
  </si>
  <si>
    <t>Südliches Anhalt Ergebnis</t>
  </si>
  <si>
    <t>Bad Dürrenberg</t>
  </si>
  <si>
    <t>Bad Dürrenberg Ergebnis</t>
  </si>
  <si>
    <t>Bad Lauchstädt</t>
  </si>
  <si>
    <t>Bad Lauchstädt Ergebnis</t>
  </si>
  <si>
    <t>Braunsbedra</t>
  </si>
  <si>
    <t>Braunsbedra Ergebnis</t>
  </si>
  <si>
    <t>Leuna</t>
  </si>
  <si>
    <t>Leuna 2 - 06237</t>
  </si>
  <si>
    <t>Leuna Ergebnis</t>
  </si>
  <si>
    <t>Merseburg (Stadt)</t>
  </si>
  <si>
    <t>Merseburg (Stadt) Ergebnis</t>
  </si>
  <si>
    <t>Mücheln (Geiseltal)</t>
  </si>
  <si>
    <t>Mücheln (Geiseltal) Ergebnis</t>
  </si>
  <si>
    <t>Schkopau</t>
  </si>
  <si>
    <t>Schkopau 1 - 06258</t>
  </si>
  <si>
    <t>Schkopau 2 - 06258</t>
  </si>
  <si>
    <t>Schkopau Ergebnis</t>
  </si>
  <si>
    <t>Eisleben Land</t>
  </si>
  <si>
    <t>Eisleben Land Ergebnis</t>
  </si>
  <si>
    <t>Gerbstedt</t>
  </si>
  <si>
    <t>Gerbstedt Ergebnis</t>
  </si>
  <si>
    <t>Helbra</t>
  </si>
  <si>
    <t>Helbra Ergebnis</t>
  </si>
  <si>
    <t>Seegebiet Mansfelder Land</t>
  </si>
  <si>
    <t>Seegebiet Mansfelder Land Ergebnis</t>
  </si>
  <si>
    <t>Stadt Arnstein</t>
  </si>
  <si>
    <t>Stadt Arnstein Ergebnis</t>
  </si>
  <si>
    <t>Stadt Mansfeld</t>
  </si>
  <si>
    <t>Stadt Mansfeld Ergebnis</t>
  </si>
  <si>
    <t>Naumburg Land</t>
  </si>
  <si>
    <t>Naumburg Land Ergebnis</t>
  </si>
  <si>
    <t>Nebra</t>
  </si>
  <si>
    <t>Nebra - 06642</t>
  </si>
  <si>
    <t>Nebra Ergebnis</t>
  </si>
  <si>
    <t>Ballenstedt</t>
  </si>
  <si>
    <t>Ballenstedt Ergebnis</t>
  </si>
  <si>
    <t>Falkenstein</t>
  </si>
  <si>
    <t>Falkenstein Ergebnis</t>
  </si>
  <si>
    <t>Harzgerode</t>
  </si>
  <si>
    <t>Harzgerode Ergebnis</t>
  </si>
  <si>
    <t>Quedlinburg Land</t>
  </si>
  <si>
    <t>Quedlinburg Land Ergebnis</t>
  </si>
  <si>
    <t>Thale</t>
  </si>
  <si>
    <t>Thale 1 - 06502</t>
  </si>
  <si>
    <t>Thale 2 - 06502</t>
  </si>
  <si>
    <t>Thale 3 - 06502</t>
  </si>
  <si>
    <t>Thale Ergebnis</t>
  </si>
  <si>
    <t>Barnstädt, Nems-Göhr, Steigra</t>
  </si>
  <si>
    <t>Barnst, Nems-Göhr, Steig-06268</t>
  </si>
  <si>
    <t>Barnstädt, Nems-Göhr, Steigra Ergebnis</t>
  </si>
  <si>
    <t>Farnstädt / Schraplau (QFT) Ergebnis</t>
  </si>
  <si>
    <t>Querfurt Land</t>
  </si>
  <si>
    <t>Querfurt Land Ergebnis</t>
  </si>
  <si>
    <t>Querfurt Stadt</t>
  </si>
  <si>
    <t>Querfurt Stadt Ergebnis</t>
  </si>
  <si>
    <t>Kabelsketal</t>
  </si>
  <si>
    <t>Kabelsketal Ergebnis</t>
  </si>
  <si>
    <t>Landsberg</t>
  </si>
  <si>
    <t>Landsberg 1 - 06188</t>
  </si>
  <si>
    <t>Landsberg 2 - 06188</t>
  </si>
  <si>
    <t>Landsberg Ergebnis</t>
  </si>
  <si>
    <t>Petersberg</t>
  </si>
  <si>
    <t>Petersberg Ergebnis</t>
  </si>
  <si>
    <t>Salzatal</t>
  </si>
  <si>
    <t>Salzatal Ergebnis</t>
  </si>
  <si>
    <t>Teutschenthal</t>
  </si>
  <si>
    <t>Teutschenthal  1 - 06179</t>
  </si>
  <si>
    <t>Teutschenthal  2 - 06179</t>
  </si>
  <si>
    <t>Teutschenthal Ergebnis</t>
  </si>
  <si>
    <t>Wettin-Löbejün</t>
  </si>
  <si>
    <t>Wettin-Löbejün 1 - 06193</t>
  </si>
  <si>
    <t>Wettin-Löbejün 2 - 06193</t>
  </si>
  <si>
    <t>Wettin-Löbejün Ergebnis</t>
  </si>
  <si>
    <t>Berga Ergebnis</t>
  </si>
  <si>
    <t>Blankenheim</t>
  </si>
  <si>
    <t>Blankenheim - 06528</t>
  </si>
  <si>
    <t>Blankenheim Ergebnis</t>
  </si>
  <si>
    <t>Sangerhausen Land</t>
  </si>
  <si>
    <t>Sangerhausen Land Ergebnis</t>
  </si>
  <si>
    <t>Stadt Allstedt</t>
  </si>
  <si>
    <t>Stadt Allstedt Ergebnis</t>
  </si>
  <si>
    <t>Südharz</t>
  </si>
  <si>
    <t>Südharz 2 - 06536</t>
  </si>
  <si>
    <t>Südharz Ergebnis</t>
  </si>
  <si>
    <t>Hohenmölsen</t>
  </si>
  <si>
    <t>Hohenmölsen Ergebnis</t>
  </si>
  <si>
    <t>Lützen</t>
  </si>
  <si>
    <t>Lützen Ergebnis</t>
  </si>
  <si>
    <t>Teuchern</t>
  </si>
  <si>
    <t>Teuchern Ergebnis</t>
  </si>
  <si>
    <t>Weißenfels Land</t>
  </si>
  <si>
    <t>Weißenfels Land Ergebnis</t>
  </si>
  <si>
    <t>Droyßig</t>
  </si>
  <si>
    <t>Droyßig Ergebnis</t>
  </si>
  <si>
    <t>Elsteraue</t>
  </si>
  <si>
    <t>Elsteraue Ergebnis</t>
  </si>
  <si>
    <t>Osterfeld</t>
  </si>
  <si>
    <t>Osterfeld Ergebnis</t>
  </si>
  <si>
    <t>Zeitz Land</t>
  </si>
  <si>
    <t>Zeitz Land Ergebnis</t>
  </si>
  <si>
    <t>Ausgabe</t>
  </si>
  <si>
    <t>Auflage</t>
  </si>
  <si>
    <t>Super Sonntag Aschersleben</t>
  </si>
  <si>
    <t>Super Sonntag Bernburg</t>
  </si>
  <si>
    <t>Super Sonntag Dessau</t>
  </si>
  <si>
    <t>Super Sonntag Köthen</t>
  </si>
  <si>
    <t>Super Sonntag Naumburg</t>
  </si>
  <si>
    <t>Super Sonntag Quedlinburg</t>
  </si>
  <si>
    <t>Super Sonntag Sangerhausen</t>
  </si>
  <si>
    <t>Super Sonntag Weißenfels</t>
  </si>
  <si>
    <t>Super Sonntag Zeitz</t>
  </si>
  <si>
    <t>GESAMT:</t>
  </si>
  <si>
    <t>PLZ</t>
  </si>
  <si>
    <t>Bitterfeld-Wolfen 06749</t>
  </si>
  <si>
    <t>Bitterfeld-Wolfen 06749 Ergebnis</t>
  </si>
  <si>
    <t>Bitterfeld-Wolfen 06766</t>
  </si>
  <si>
    <t>Bitterfeld-Wolfen 06766 Ergebnis</t>
  </si>
  <si>
    <t>Bitterfeld-Wolfen 06766, 06803</t>
  </si>
  <si>
    <t>Greppin, Wolfen - 06803, 06766</t>
  </si>
  <si>
    <t>Bitterfeld-Wolfen 06766, 06803 Ergebnis</t>
  </si>
  <si>
    <t>Bitterfeld-Wolfen 06808</t>
  </si>
  <si>
    <t>Holzweißig 06808</t>
  </si>
  <si>
    <t>Bitterfeld-Wolfen 06808 Ergebnis</t>
  </si>
  <si>
    <t>Muldestausee 06774</t>
  </si>
  <si>
    <t>Muldestausee 06774 Ergebnis</t>
  </si>
  <si>
    <t>Sandersdorf-Brehna 06792</t>
  </si>
  <si>
    <t>Sandersdorf-Brehna 06792 Ergebnis</t>
  </si>
  <si>
    <t>Zörbig 06780</t>
  </si>
  <si>
    <t>Zörbig 06780 Ergebnis</t>
  </si>
  <si>
    <t>Druckauflage</t>
  </si>
  <si>
    <t>06425</t>
  </si>
  <si>
    <t>06406</t>
  </si>
  <si>
    <t>06420</t>
  </si>
  <si>
    <t>06429</t>
  </si>
  <si>
    <t>06847</t>
  </si>
  <si>
    <t>06846</t>
  </si>
  <si>
    <t>06844</t>
  </si>
  <si>
    <t>06849</t>
  </si>
  <si>
    <t>06842</t>
  </si>
  <si>
    <t>06862</t>
  </si>
  <si>
    <t>06536</t>
  </si>
  <si>
    <t>06528</t>
  </si>
  <si>
    <t>06526</t>
  </si>
  <si>
    <t>06542</t>
  </si>
  <si>
    <t>Ergebnis</t>
  </si>
  <si>
    <t>06749</t>
  </si>
  <si>
    <t>06803</t>
  </si>
  <si>
    <t>06808</t>
  </si>
  <si>
    <t>06766</t>
  </si>
  <si>
    <t>06774</t>
  </si>
  <si>
    <t>06792</t>
  </si>
  <si>
    <t>06780</t>
  </si>
  <si>
    <t>06722</t>
  </si>
  <si>
    <t>06729</t>
  </si>
  <si>
    <t>06712</t>
  </si>
  <si>
    <t>06721</t>
  </si>
  <si>
    <t>06711</t>
  </si>
  <si>
    <t>06679</t>
  </si>
  <si>
    <t>06686</t>
  </si>
  <si>
    <t>06682</t>
  </si>
  <si>
    <t>06667</t>
  </si>
  <si>
    <t>06688</t>
  </si>
  <si>
    <t>06628</t>
  </si>
  <si>
    <t>06632</t>
  </si>
  <si>
    <t>06642</t>
  </si>
  <si>
    <t>06618</t>
  </si>
  <si>
    <t>06449</t>
  </si>
  <si>
    <t>ASL Stadt 1 - 06449</t>
  </si>
  <si>
    <t>ASL Stadt 2 - 06449</t>
  </si>
  <si>
    <t>ASL Stadt 3 - 06449</t>
  </si>
  <si>
    <t>06464</t>
  </si>
  <si>
    <t>BEB Ost  - 06406</t>
  </si>
  <si>
    <t>BEB West - 06406</t>
  </si>
  <si>
    <t>Ilberst 06408, Plötzkau 06425</t>
  </si>
  <si>
    <t>Ilberst 06408, Plötzkau 06425 Ergebnis</t>
  </si>
  <si>
    <t>DES Nord 2 - 06844</t>
  </si>
  <si>
    <t>DES Zentrum 2 - 06842</t>
  </si>
  <si>
    <t>Landkr Roßlau - 06861, 06862</t>
  </si>
  <si>
    <t>Törten / Haideburg - 06849</t>
  </si>
  <si>
    <t>06130</t>
  </si>
  <si>
    <t>06132</t>
  </si>
  <si>
    <t>06128</t>
  </si>
  <si>
    <t>06116</t>
  </si>
  <si>
    <t>06112</t>
  </si>
  <si>
    <t>06120</t>
  </si>
  <si>
    <t>Freiimfelde</t>
  </si>
  <si>
    <t>Freiimfelde Ergebnis</t>
  </si>
  <si>
    <t>06118</t>
  </si>
  <si>
    <t>Gesundbrunnen</t>
  </si>
  <si>
    <t>06110</t>
  </si>
  <si>
    <t>Gesundbrunnen Ergebnis</t>
  </si>
  <si>
    <t>Giebichenstein</t>
  </si>
  <si>
    <t>06114</t>
  </si>
  <si>
    <t>Giebichenstein Ergebnis</t>
  </si>
  <si>
    <t>Heide Süd</t>
  </si>
  <si>
    <t>Heide Süd Ergebnis</t>
  </si>
  <si>
    <t>Innenstadt</t>
  </si>
  <si>
    <t>06108</t>
  </si>
  <si>
    <t>Innenstadt Ergebnis</t>
  </si>
  <si>
    <t>Kröllwitz</t>
  </si>
  <si>
    <t>Kröllwitz Ergebnis</t>
  </si>
  <si>
    <t>Lutherplatz</t>
  </si>
  <si>
    <t>Lutherplatz Ergebnis</t>
  </si>
  <si>
    <t>06122</t>
  </si>
  <si>
    <t>06126</t>
  </si>
  <si>
    <t>Nördliche Neustadt</t>
  </si>
  <si>
    <t>06124</t>
  </si>
  <si>
    <t>Nördliche Neustadt Ergebnis</t>
  </si>
  <si>
    <t>Paulusviertel</t>
  </si>
  <si>
    <t>Paulusviertel Ergebnis</t>
  </si>
  <si>
    <t>Silberhöhe</t>
  </si>
  <si>
    <t>Silberhöhe Ergebnis</t>
  </si>
  <si>
    <t>Südliche Neustadt</t>
  </si>
  <si>
    <t>Südliche Neustadt Ergebnis</t>
  </si>
  <si>
    <t>Südstadt</t>
  </si>
  <si>
    <t>Südstadt Ergebnis</t>
  </si>
  <si>
    <t>Trotha</t>
  </si>
  <si>
    <t>06193</t>
  </si>
  <si>
    <t>Trotha Ergebnis</t>
  </si>
  <si>
    <t>Westliche Neustadt</t>
  </si>
  <si>
    <t>Westliche Neustadt Ergebnis</t>
  </si>
  <si>
    <t>06184</t>
  </si>
  <si>
    <t>06188</t>
  </si>
  <si>
    <t>06198</t>
  </si>
  <si>
    <t>06179</t>
  </si>
  <si>
    <t>06317</t>
  </si>
  <si>
    <t>06385</t>
  </si>
  <si>
    <t>06386</t>
  </si>
  <si>
    <t>06369</t>
  </si>
  <si>
    <t>06366</t>
  </si>
  <si>
    <t>06388</t>
  </si>
  <si>
    <t>06313</t>
  </si>
  <si>
    <t>06308</t>
  </si>
  <si>
    <t>06295</t>
  </si>
  <si>
    <t>06347</t>
  </si>
  <si>
    <t>06311</t>
  </si>
  <si>
    <t>06333</t>
  </si>
  <si>
    <t>06343</t>
  </si>
  <si>
    <t>06456</t>
  </si>
  <si>
    <t>06231</t>
  </si>
  <si>
    <t>06237</t>
  </si>
  <si>
    <t>06217</t>
  </si>
  <si>
    <t>06249</t>
  </si>
  <si>
    <t>06258</t>
  </si>
  <si>
    <t>06268</t>
  </si>
  <si>
    <t>Mücheln Ausg QUF - 06268</t>
  </si>
  <si>
    <t>06493</t>
  </si>
  <si>
    <t>06485</t>
  </si>
  <si>
    <t>06484</t>
  </si>
  <si>
    <t>06502</t>
  </si>
  <si>
    <t>Brücken, Edersleben, Wallhause</t>
  </si>
  <si>
    <t>Brücken/Edersleb/Wallh - 06528</t>
  </si>
  <si>
    <t>Brücken, Edersleben, Wallhause Ergebnis</t>
  </si>
  <si>
    <t>06925</t>
  </si>
  <si>
    <t>06917</t>
  </si>
  <si>
    <t>06895</t>
  </si>
  <si>
    <t>Muldestausee 1-06774 (alt 1+2)</t>
  </si>
  <si>
    <t>Muldestausee 2-06774 (alt 3+5)</t>
  </si>
  <si>
    <t>Muldestausee 3-06774 (alt 4+6)</t>
  </si>
  <si>
    <t>06408 / 06425</t>
  </si>
  <si>
    <t>06861 / 06862</t>
  </si>
  <si>
    <t>06246 / 06255</t>
  </si>
  <si>
    <t>06333 / 06463 / 06543</t>
  </si>
  <si>
    <t>ASL Land , Giersleben- 06449</t>
  </si>
  <si>
    <t>BSUALN</t>
  </si>
  <si>
    <t>Aschersleben Land, Giersleben 06449</t>
  </si>
  <si>
    <t>Aschersleben Land, Giersleben 06449 Ergebnis</t>
  </si>
  <si>
    <t>BSUALGIE</t>
  </si>
  <si>
    <t>BSUALNS1</t>
  </si>
  <si>
    <t>BSUALNS2</t>
  </si>
  <si>
    <t>BSUALNS3</t>
  </si>
  <si>
    <t>BSUALNS4</t>
  </si>
  <si>
    <t>BSUALNS5</t>
  </si>
  <si>
    <t>ASL Stadt 4 - 06449</t>
  </si>
  <si>
    <t>ASL Stadt 5 - 06449</t>
  </si>
  <si>
    <t>BSUALSLEB</t>
  </si>
  <si>
    <t>BSUNIENBU</t>
  </si>
  <si>
    <t>BSUBEBL1</t>
  </si>
  <si>
    <t>BSUBEBNORD</t>
  </si>
  <si>
    <t>BSUBEBOST</t>
  </si>
  <si>
    <t>BSUBEB</t>
  </si>
  <si>
    <t>BSUALN Ergebnis</t>
  </si>
  <si>
    <t>BSUBEB Ergebnis</t>
  </si>
  <si>
    <t>BSUBEBSUE1</t>
  </si>
  <si>
    <t>BSUBEBSUE2</t>
  </si>
  <si>
    <t>BSUBEBSUE3</t>
  </si>
  <si>
    <t>BEB Süd 1 - 06406</t>
  </si>
  <si>
    <t>BEB Süd 2 - 06406</t>
  </si>
  <si>
    <t>BEB Süd 3 - 06406</t>
  </si>
  <si>
    <t>BSUBEBWEST</t>
  </si>
  <si>
    <t>BSUBEBZENT</t>
  </si>
  <si>
    <t>BEB Zentrum - 06406</t>
  </si>
  <si>
    <t>BSUILPLOE</t>
  </si>
  <si>
    <t>BSUKOENNER</t>
  </si>
  <si>
    <t>Könnern - 06420</t>
  </si>
  <si>
    <t>Nienburg - 06429</t>
  </si>
  <si>
    <t>BBS</t>
  </si>
  <si>
    <t>BBS Ergebnis</t>
  </si>
  <si>
    <t>BBSBITTER1</t>
  </si>
  <si>
    <t>BBSBITTER2</t>
  </si>
  <si>
    <t>Bitterfeld 1 - 06749</t>
  </si>
  <si>
    <t>Bitterfeld 2 - 06749</t>
  </si>
  <si>
    <t>BBSWOLFEN1</t>
  </si>
  <si>
    <t>BBSWOLFEN2</t>
  </si>
  <si>
    <t>Wolfen 1 - 06766</t>
  </si>
  <si>
    <t>Wolfen 2 - 06766</t>
  </si>
  <si>
    <t>Wolfen, Reuden, Thalheim</t>
  </si>
  <si>
    <t>BBSWORETHA</t>
  </si>
  <si>
    <t>Wolfen, Reuden, Thalheim - 06766</t>
  </si>
  <si>
    <t>Wolfen, Reuden, Thalheim 06766 Ergebnis</t>
  </si>
  <si>
    <t>BBSGREP</t>
  </si>
  <si>
    <t>BBSHOLZ</t>
  </si>
  <si>
    <t>BBSMULD1</t>
  </si>
  <si>
    <t>BBSMULD2</t>
  </si>
  <si>
    <t>BBSMULD3</t>
  </si>
  <si>
    <t>BBSRAGUJE</t>
  </si>
  <si>
    <t>Raguhn-Jeßnitz 06779, 06800</t>
  </si>
  <si>
    <t>Raguhn - 06779</t>
  </si>
  <si>
    <t>06779 / 06800</t>
  </si>
  <si>
    <t>Raguhn-Jeßnitz 06779, 06800 Ergebnis</t>
  </si>
  <si>
    <t>BBSSANDER</t>
  </si>
  <si>
    <t>Sandersdorf - 06792</t>
  </si>
  <si>
    <t>BBSBREHNA</t>
  </si>
  <si>
    <t>06794 / 06796 / 06809</t>
  </si>
  <si>
    <t>Brehna - 06794, 06796, 06809</t>
  </si>
  <si>
    <t>Sandersdorf-Brehna 06794, 06796, 06809</t>
  </si>
  <si>
    <t>Sandersdorf-Brehna 06794, 06796, 06809 Ergebnis</t>
  </si>
  <si>
    <t>BBSZOERBIG</t>
  </si>
  <si>
    <t>Zörbig - 06780</t>
  </si>
  <si>
    <t>BSUDES</t>
  </si>
  <si>
    <t>BSUALTEN</t>
  </si>
  <si>
    <t>Alten - 06847</t>
  </si>
  <si>
    <t>BSUDENORD1</t>
  </si>
  <si>
    <t>BSUDENORD2</t>
  </si>
  <si>
    <t>BSUSIEDL</t>
  </si>
  <si>
    <t>DES Siedlung / Bahnhof - 06846</t>
  </si>
  <si>
    <t>BSUDESUED</t>
  </si>
  <si>
    <t>DES Süd - 06849</t>
  </si>
  <si>
    <t>BSUDEZE1</t>
  </si>
  <si>
    <t>BSUDEZE2</t>
  </si>
  <si>
    <t>BSUDEZE3</t>
  </si>
  <si>
    <t>DES Zentrum 1 - 06842</t>
  </si>
  <si>
    <t>DES Zentrum 3 - 06844</t>
  </si>
  <si>
    <t>BSUDEZIEB</t>
  </si>
  <si>
    <t>Ziebigk - 06846</t>
  </si>
  <si>
    <t>BSUKOMOS</t>
  </si>
  <si>
    <t>Kochstedt / Mosigkau - 06847</t>
  </si>
  <si>
    <t>BSULKRO</t>
  </si>
  <si>
    <t>BSUMILD</t>
  </si>
  <si>
    <t>BSUROSLAU1</t>
  </si>
  <si>
    <t>BSUROSLAU2</t>
  </si>
  <si>
    <t>Roßlau 1 - 06862</t>
  </si>
  <si>
    <t>Roßlau 2 - 06862</t>
  </si>
  <si>
    <t>BSUTOEHA</t>
  </si>
  <si>
    <t>BSUWALD</t>
  </si>
  <si>
    <t>BSUDES Ergebnis</t>
  </si>
  <si>
    <t>BSUSAK</t>
  </si>
  <si>
    <t>BSUSAK Ergebnis</t>
  </si>
  <si>
    <t>BSUKABEL</t>
  </si>
  <si>
    <t>Kabelsketal - 06184</t>
  </si>
  <si>
    <t>BSUTEUTS1</t>
  </si>
  <si>
    <t>BSULANDSB1</t>
  </si>
  <si>
    <t>BSULANDSB2</t>
  </si>
  <si>
    <t>BSUPETER</t>
  </si>
  <si>
    <t>Petersberg - 06193</t>
  </si>
  <si>
    <t>DES Nord 1 - 06844</t>
  </si>
  <si>
    <t>BSUSALZA</t>
  </si>
  <si>
    <t>Salzatal - 06198</t>
  </si>
  <si>
    <t>BSUTEUTS2</t>
  </si>
  <si>
    <t>BSUWETLOE1</t>
  </si>
  <si>
    <t>BSUWETLOE2</t>
  </si>
  <si>
    <t>BSUKTN</t>
  </si>
  <si>
    <t>BSUKTN Ergebnis</t>
  </si>
  <si>
    <t>BSUAKENSL</t>
  </si>
  <si>
    <t>Aken Stadt / Land - 06385</t>
  </si>
  <si>
    <t>Köthen Stadt / Land</t>
  </si>
  <si>
    <t>BSUKTNSL1</t>
  </si>
  <si>
    <t>Köthen 1 - 06366</t>
  </si>
  <si>
    <t>BSUKTNSL2</t>
  </si>
  <si>
    <t>BSUKTNSL3</t>
  </si>
  <si>
    <t>BSUKTNSL4</t>
  </si>
  <si>
    <t>Köthen 2 - 06366</t>
  </si>
  <si>
    <t>Köthen 3 - 06366</t>
  </si>
  <si>
    <t>Köthen 4 - 06366, 06369</t>
  </si>
  <si>
    <t>06366 / 06369</t>
  </si>
  <si>
    <t>Köthen Stadt / Land Ergebnis</t>
  </si>
  <si>
    <t>BSUOSTL1</t>
  </si>
  <si>
    <t>BSUOSTL2</t>
  </si>
  <si>
    <t>Osternie Land 1 - 06386</t>
  </si>
  <si>
    <t>Osternie Land 2 - 06386</t>
  </si>
  <si>
    <t>BSUSUEDAN1</t>
  </si>
  <si>
    <t>BSUSUEDAN2</t>
  </si>
  <si>
    <t>BSUSUEDAN3</t>
  </si>
  <si>
    <t>Südl Anhalt 1 - 06388</t>
  </si>
  <si>
    <t>Südl Anhalt 2 - 06386</t>
  </si>
  <si>
    <t>Südl Anhalt 3 - 06369</t>
  </si>
  <si>
    <t>BSUELN</t>
  </si>
  <si>
    <t>BSUAHLHEWI</t>
  </si>
  <si>
    <t>Ahlsdorf, Hergisdorf, Wimmelburg - 06313</t>
  </si>
  <si>
    <t>Ahlsdorf, Hergisdorf, Wimmelburg Ergebnis</t>
  </si>
  <si>
    <t>Ahlsdorf, Hergisdorf, Wimmelburg</t>
  </si>
  <si>
    <t>Benndorf, Klostermansfeld</t>
  </si>
  <si>
    <t>Benndorf, Klostermansfeld - 06308</t>
  </si>
  <si>
    <t>Benndorf, Klostermansfeld Ergebnis</t>
  </si>
  <si>
    <t>BSUBEKLOS</t>
  </si>
  <si>
    <t>BSUELNL1</t>
  </si>
  <si>
    <t>EIL Land 1 - 06295</t>
  </si>
  <si>
    <t>BSUELNL2</t>
  </si>
  <si>
    <t>EIL Land 2 - 06295</t>
  </si>
  <si>
    <t>Eisleben Stadt</t>
  </si>
  <si>
    <t>BSUELNNW</t>
  </si>
  <si>
    <t>EIL Nord-West - 06295</t>
  </si>
  <si>
    <t>BSUELNSUED</t>
  </si>
  <si>
    <t>EIL Süd - 06295</t>
  </si>
  <si>
    <t>SBKELNZEOS</t>
  </si>
  <si>
    <t>EIL Zentrum / Ost - 06295</t>
  </si>
  <si>
    <t>Eisleben Stadt Ergebnis</t>
  </si>
  <si>
    <t>BSUHELB</t>
  </si>
  <si>
    <t>Helbra - 06311</t>
  </si>
  <si>
    <t>BSUSEEML</t>
  </si>
  <si>
    <t>Seegebiet ML - 06317</t>
  </si>
  <si>
    <t>BSUELN Ergebnis</t>
  </si>
  <si>
    <t>BSUHET</t>
  </si>
  <si>
    <t>BSUGERBS</t>
  </si>
  <si>
    <t>Gerbstedt - 06347</t>
  </si>
  <si>
    <t>Hettstedt Stadt</t>
  </si>
  <si>
    <t>BSUHETS1</t>
  </si>
  <si>
    <t>BSUHETS2</t>
  </si>
  <si>
    <t>BSUHETS3</t>
  </si>
  <si>
    <t>Hettstedt Stadt Ergebnis</t>
  </si>
  <si>
    <t>HET Nord - 06333</t>
  </si>
  <si>
    <t>HET Zentrum, Ost, Süd - 06333</t>
  </si>
  <si>
    <t>HET West, Ritter, Meisb - 06333</t>
  </si>
  <si>
    <t>BSUARNST</t>
  </si>
  <si>
    <t>Arnstein - 06456</t>
  </si>
  <si>
    <t>BSUMANSF</t>
  </si>
  <si>
    <t xml:space="preserve">Mansfeld - 06343 </t>
  </si>
  <si>
    <t>BSUMER Ergebnis</t>
  </si>
  <si>
    <t>BSUMER</t>
  </si>
  <si>
    <t>BSUBADDUE</t>
  </si>
  <si>
    <t>Bad Dürrenberg - 06231</t>
  </si>
  <si>
    <t>BSUBADLAU</t>
  </si>
  <si>
    <t>Bad Lauchstädt - 06246 06255</t>
  </si>
  <si>
    <t>BSUBRAUNS</t>
  </si>
  <si>
    <t>06242 / 06632 / 06259</t>
  </si>
  <si>
    <t>Braunsbedra - 06242 06259 06632</t>
  </si>
  <si>
    <t>BSULEUNA1</t>
  </si>
  <si>
    <t>BSULEUNA2</t>
  </si>
  <si>
    <t xml:space="preserve">Leuna 1 - 06237 </t>
  </si>
  <si>
    <t>BSUMERSE1</t>
  </si>
  <si>
    <t>BSUMERSE2</t>
  </si>
  <si>
    <t>BSUMERSE3</t>
  </si>
  <si>
    <t>BSUMERSE4</t>
  </si>
  <si>
    <t>BSUMERSE5</t>
  </si>
  <si>
    <t xml:space="preserve">Merseburg 1 - 06217 </t>
  </si>
  <si>
    <t>Merseburg 2 - 06217</t>
  </si>
  <si>
    <t>Merseburg 3 - 06217</t>
  </si>
  <si>
    <t xml:space="preserve">Merseburg 4 - 06217 </t>
  </si>
  <si>
    <t>Merseburg 5 - 06217</t>
  </si>
  <si>
    <t>BSUMUEME</t>
  </si>
  <si>
    <t>Mücheln Ausg MER -06249</t>
  </si>
  <si>
    <t>BSUSKOPAU1</t>
  </si>
  <si>
    <t>BSUSKOPAU2</t>
  </si>
  <si>
    <t>BSUBARN</t>
  </si>
  <si>
    <t>BSUQUF</t>
  </si>
  <si>
    <t>BSUQUF Ergebnis</t>
  </si>
  <si>
    <t>Farnstädt / Schraplau / Obhausen</t>
  </si>
  <si>
    <t>BSUFAROB</t>
  </si>
  <si>
    <t>Farnstädt / Schraplau / Obhausen - 06279 06268</t>
  </si>
  <si>
    <t>06279 / 06268</t>
  </si>
  <si>
    <t>BSUMUEQU</t>
  </si>
  <si>
    <t>BSUQFTLA</t>
  </si>
  <si>
    <t>Querfurt Land - 06268</t>
  </si>
  <si>
    <t>SBKQFTST</t>
  </si>
  <si>
    <t>Querfurt Stadt - 06268</t>
  </si>
  <si>
    <t>BSUNMG</t>
  </si>
  <si>
    <t>An der Poststr., Lanitz-Hassel, Eckartsberga</t>
  </si>
  <si>
    <t>Poststr 06647, Lanitztal 06628, Eckartsberga 06648</t>
  </si>
  <si>
    <t>06628 / 06647 / 06648</t>
  </si>
  <si>
    <t>An der Poststr., Lanitz-Hassel, Eckartsberga Ergebnis</t>
  </si>
  <si>
    <t>BSUPOLAECK</t>
  </si>
  <si>
    <t>Bad Bibra, Finne, Kaiserpfalz</t>
  </si>
  <si>
    <t>BSUBAFIKA</t>
  </si>
  <si>
    <t>06647 / 06642</t>
  </si>
  <si>
    <t>Bad Bibra, Finne, Kaiserpfalz Ergebnis</t>
  </si>
  <si>
    <t>BSUFREY</t>
  </si>
  <si>
    <t>Freyburg, Geina, Balgstädt - 06632</t>
  </si>
  <si>
    <t>Freyburg Land</t>
  </si>
  <si>
    <t>Freyburg Land Ergebnis</t>
  </si>
  <si>
    <t>Bad Bibra, Finne 06647, Kaiserpfalz 06642</t>
  </si>
  <si>
    <t>Karsdorf, Laucha</t>
  </si>
  <si>
    <t>Karsdorf, Laucha Ergebnis</t>
  </si>
  <si>
    <t>Karsdorf 06638, Laucha 06636</t>
  </si>
  <si>
    <t>06636 / 06638</t>
  </si>
  <si>
    <t>BSUKARLAU</t>
  </si>
  <si>
    <t>Mertendorf, Molauer Land, Schönburg</t>
  </si>
  <si>
    <t>BSUMERSCH</t>
  </si>
  <si>
    <t>Mertendorf, Molauer Land, Schönburg Ergebnis</t>
  </si>
  <si>
    <t>BSUNMGL</t>
  </si>
  <si>
    <t>NMG Land - 06628</t>
  </si>
  <si>
    <t>Naumburg Stadt</t>
  </si>
  <si>
    <t>BSUNMGNORD</t>
  </si>
  <si>
    <t>NMG Nord - 06618</t>
  </si>
  <si>
    <t>BSUNMGOST</t>
  </si>
  <si>
    <t>NMG Ost - 06618</t>
  </si>
  <si>
    <t>NMG Süd / West - 06618</t>
  </si>
  <si>
    <t>BSUNMGZEN</t>
  </si>
  <si>
    <t>BSUNMGSW</t>
  </si>
  <si>
    <t>NMG Zentrum - 06618</t>
  </si>
  <si>
    <t>Naumburg Stadt Ergebnis</t>
  </si>
  <si>
    <t>BSUNEBRA</t>
  </si>
  <si>
    <t>BSUNMG Ergebnis</t>
  </si>
  <si>
    <t>BSUQBG</t>
  </si>
  <si>
    <t>BSUQBG Ergebnis</t>
  </si>
  <si>
    <t>BSUBALLEN</t>
  </si>
  <si>
    <t>BSUFALKEN</t>
  </si>
  <si>
    <t>BSUHARZGE</t>
  </si>
  <si>
    <t>Falkenstein - 06333 06543 06463</t>
  </si>
  <si>
    <t>Harzgerode - 06493</t>
  </si>
  <si>
    <t>Quedlinburg Stadt</t>
  </si>
  <si>
    <t>BSUHESEDI</t>
  </si>
  <si>
    <t>Hedersleben / Selke-Aue / Ditfurt</t>
  </si>
  <si>
    <t>Hedersleben / Selke-Aue / Ditfurt Ergebnis</t>
  </si>
  <si>
    <t>Hedersleben / Selke-Aue 06458, Ditfurt 06484</t>
  </si>
  <si>
    <t>06458 / 06484</t>
  </si>
  <si>
    <t>BSUQBGL</t>
  </si>
  <si>
    <t>QBG Land - 06485</t>
  </si>
  <si>
    <t>BSUQBGNO</t>
  </si>
  <si>
    <t>QBG Nord-Ost - 06484</t>
  </si>
  <si>
    <t>QBG Süd - 06484</t>
  </si>
  <si>
    <t>BSUQBGWEST</t>
  </si>
  <si>
    <t>BSUQBGSUED</t>
  </si>
  <si>
    <t xml:space="preserve">QBG West - 06484 </t>
  </si>
  <si>
    <t>BSUQBGZENT</t>
  </si>
  <si>
    <t>QBG Zentrum - 06484</t>
  </si>
  <si>
    <t>Quedlinburg Stadt Ergebnis</t>
  </si>
  <si>
    <t>BSUTHALE1</t>
  </si>
  <si>
    <t>BSUTHALE2</t>
  </si>
  <si>
    <t>BSUTHALE3</t>
  </si>
  <si>
    <t>BSUSAN</t>
  </si>
  <si>
    <t>Berga, Kelbra</t>
  </si>
  <si>
    <t>BSUKELBER</t>
  </si>
  <si>
    <t>Berga 06536, Kelbra 06537</t>
  </si>
  <si>
    <t>06536 / 06537</t>
  </si>
  <si>
    <t>BSUBLAN</t>
  </si>
  <si>
    <t>BSUBRWA</t>
  </si>
  <si>
    <t>BSUSANLA</t>
  </si>
  <si>
    <t>SAN Land - 06526</t>
  </si>
  <si>
    <t>Sangerhausen Stadt</t>
  </si>
  <si>
    <t>SAN Nord - 06526</t>
  </si>
  <si>
    <t>SAN Süd - 06526</t>
  </si>
  <si>
    <t>Sangerhausen Stadt Ergebnis</t>
  </si>
  <si>
    <t>BSUALLST</t>
  </si>
  <si>
    <t>Allstedt - 06542</t>
  </si>
  <si>
    <t>BSUSANNORD</t>
  </si>
  <si>
    <t>BSUSANSUED</t>
  </si>
  <si>
    <t>BSUSUEDHA1</t>
  </si>
  <si>
    <t>BSUSUEDHA2</t>
  </si>
  <si>
    <t>Südharz 1 - 06536</t>
  </si>
  <si>
    <t>BSUWFS</t>
  </si>
  <si>
    <t>BSUWFS Ergebnis</t>
  </si>
  <si>
    <t>BSUHOHMOE</t>
  </si>
  <si>
    <t>Hohenmölsen - 06679</t>
  </si>
  <si>
    <t>BSULUETZEN</t>
  </si>
  <si>
    <t>Lützen - 06686</t>
  </si>
  <si>
    <t>BSUTEUCH</t>
  </si>
  <si>
    <t>Teuchern - 06682</t>
  </si>
  <si>
    <t>BSUWFSLA1</t>
  </si>
  <si>
    <t>BSUWFSLA2</t>
  </si>
  <si>
    <t>WFS Land 1 - 06667</t>
  </si>
  <si>
    <t>WFS Land 2 - 06688</t>
  </si>
  <si>
    <t>Weißenfels Stadt</t>
  </si>
  <si>
    <t>BSUWFSNORD</t>
  </si>
  <si>
    <t>WFS Nord - 06667</t>
  </si>
  <si>
    <t>BSUWFSOST</t>
  </si>
  <si>
    <t>WFS Ost - 06667</t>
  </si>
  <si>
    <t>BSUWFSSUED</t>
  </si>
  <si>
    <t>WFS Süd - 06667</t>
  </si>
  <si>
    <t>BSUWFSWEST</t>
  </si>
  <si>
    <t>WFS West - 06667</t>
  </si>
  <si>
    <t>Weißenfels Stadt Ergebnis</t>
  </si>
  <si>
    <t>BSUJES Ergebnis</t>
  </si>
  <si>
    <t>BSUJES</t>
  </si>
  <si>
    <t>Annaburg - 06925</t>
  </si>
  <si>
    <t>BSUANNABU</t>
  </si>
  <si>
    <t>BSUJESSEN1</t>
  </si>
  <si>
    <t>BSUJESSEN2</t>
  </si>
  <si>
    <t>BSUJESSEN3</t>
  </si>
  <si>
    <t>BSUZAJE</t>
  </si>
  <si>
    <t>Zahna-Elster (JES) - 06895</t>
  </si>
  <si>
    <t>BSUDROY</t>
  </si>
  <si>
    <t>Droyßig - 06722</t>
  </si>
  <si>
    <t>BSUELSTER</t>
  </si>
  <si>
    <t>Gutenborn, Kretzschau, Schnaudertal</t>
  </si>
  <si>
    <t>BSUGUKRE</t>
  </si>
  <si>
    <t>Gutenborn, Kretzschau, Schnaudertal - 06712</t>
  </si>
  <si>
    <t>Gutenborn, Kretzschau, Schnaudertal Ergebnis</t>
  </si>
  <si>
    <t>BSUOSTER</t>
  </si>
  <si>
    <t>Osterfeld - 06721</t>
  </si>
  <si>
    <t>BSUZEIL1</t>
  </si>
  <si>
    <t>BSUZEIL2</t>
  </si>
  <si>
    <t>Zeitz Land 2 - 06712</t>
  </si>
  <si>
    <t>Zeitz Stadt</t>
  </si>
  <si>
    <t>Zeitz Mitte - 06712</t>
  </si>
  <si>
    <t>BSUZEIMI</t>
  </si>
  <si>
    <t>BSUZEINO</t>
  </si>
  <si>
    <t>Zeitz Nord - 06712</t>
  </si>
  <si>
    <t>BSUZEIOST</t>
  </si>
  <si>
    <t>Zeitz Ost - 06712</t>
  </si>
  <si>
    <t>BSUZEIVOE</t>
  </si>
  <si>
    <t>Zeitz Völkerfreundschaft - 06712</t>
  </si>
  <si>
    <t>Zeitz Stadt Ergebnis</t>
  </si>
  <si>
    <t>BSUZEI</t>
  </si>
  <si>
    <t>BSUZEI Ergebnis</t>
  </si>
  <si>
    <t>Elsteraue - 06729</t>
  </si>
  <si>
    <t>Zeitz Land 1 - 06711</t>
  </si>
  <si>
    <t>BSUHAL</t>
  </si>
  <si>
    <t>Büschdorf, Reideburg, Diemitz</t>
  </si>
  <si>
    <t>BSUHALLE1</t>
  </si>
  <si>
    <t>Büschdorf, Reideburg, Diemitz - 06116</t>
  </si>
  <si>
    <t>Büschdorf, Reideburg, Diemitz Ergebnis</t>
  </si>
  <si>
    <t>BSUHALLE2</t>
  </si>
  <si>
    <t>Frohe Zukunft, G-Keller-Siedlung</t>
  </si>
  <si>
    <t>BSUHALLE3</t>
  </si>
  <si>
    <t>Frohe Zukunft, G-Keller-Sdl. - 06118</t>
  </si>
  <si>
    <t>Frohe Zukunft, G-Keller-Siedlung Ergebnis</t>
  </si>
  <si>
    <t>BSUHALLE4</t>
  </si>
  <si>
    <t>Trotha - 06118</t>
  </si>
  <si>
    <t>BSUHALLE5</t>
  </si>
  <si>
    <t>BSUHALLE6</t>
  </si>
  <si>
    <t>BSUHALLE7</t>
  </si>
  <si>
    <t>Innenstadt 1 - 06110</t>
  </si>
  <si>
    <t>BSUHALLE8</t>
  </si>
  <si>
    <t>BSUHALLE9</t>
  </si>
  <si>
    <t>Innenstadt 3 - 06110</t>
  </si>
  <si>
    <t>BSUHALLE10</t>
  </si>
  <si>
    <t>Innenstadt 4 - 06108</t>
  </si>
  <si>
    <t>BSUHALLE11</t>
  </si>
  <si>
    <t>Innenstadt 5 - 06108</t>
  </si>
  <si>
    <t>BSUHALLE12</t>
  </si>
  <si>
    <t>Innenstadt 6 - 06112</t>
  </si>
  <si>
    <t>Innenstadt 2 - 06110</t>
  </si>
  <si>
    <t>Altstadt</t>
  </si>
  <si>
    <t>BSUHALLE13</t>
  </si>
  <si>
    <t>Altstadt - 06108</t>
  </si>
  <si>
    <t>Altstadt Ergebnis</t>
  </si>
  <si>
    <t>BSUHALLE14</t>
  </si>
  <si>
    <t>BSUHALLE15</t>
  </si>
  <si>
    <t>Damaschkestraße</t>
  </si>
  <si>
    <t>BSUHALLE16</t>
  </si>
  <si>
    <t>Damaschkestraße - 06130</t>
  </si>
  <si>
    <t>Damaschkestraße Ergebnis</t>
  </si>
  <si>
    <t>BSUHALLE17</t>
  </si>
  <si>
    <t>Lutherplatz 1 - 06112</t>
  </si>
  <si>
    <t>BSUHALLE18</t>
  </si>
  <si>
    <t>Lutherplatz 2 - 06110</t>
  </si>
  <si>
    <t>BSUHALLE19</t>
  </si>
  <si>
    <t>Gesundbrunnen 1 - 06128</t>
  </si>
  <si>
    <t>BSUHALLE20</t>
  </si>
  <si>
    <t>Gesundbrunnen 2 - 06110</t>
  </si>
  <si>
    <t>BSUHALLE21</t>
  </si>
  <si>
    <t>BSUHALLE22</t>
  </si>
  <si>
    <t>Südstadt 2 - 06128</t>
  </si>
  <si>
    <t>BSUHALLE23</t>
  </si>
  <si>
    <t>Südstadt 3, Böllberg - 06128</t>
  </si>
  <si>
    <t>Ammendorf</t>
  </si>
  <si>
    <t>BSUHALLE24</t>
  </si>
  <si>
    <t>Ammendorf, Radewell - 06132</t>
  </si>
  <si>
    <t>Ammendorf Ergebnis</t>
  </si>
  <si>
    <t>BSUHALLE25</t>
  </si>
  <si>
    <t>BSUHALLE26</t>
  </si>
  <si>
    <t>Silberhöhe 2 - 06132</t>
  </si>
  <si>
    <t>BSUHALLE27</t>
  </si>
  <si>
    <t>Dölau, Heide Nord</t>
  </si>
  <si>
    <t>BSUHALLE28</t>
  </si>
  <si>
    <t>Dölau, Heide Nord - 06120</t>
  </si>
  <si>
    <t>Dölau, Heide Nord Ergebnis</t>
  </si>
  <si>
    <t>BSUHALLE29</t>
  </si>
  <si>
    <t>Nietleben</t>
  </si>
  <si>
    <t>BSUHALLE30</t>
  </si>
  <si>
    <t>Nietleben - 06126</t>
  </si>
  <si>
    <t>Nietleben Ergebnis</t>
  </si>
  <si>
    <t>BSUHALLE31</t>
  </si>
  <si>
    <t>BSUHALLE32</t>
  </si>
  <si>
    <t>BSUHALLE33</t>
  </si>
  <si>
    <t>Südliche Neustadt 1 - 06124</t>
  </si>
  <si>
    <t>BSUHALLE34</t>
  </si>
  <si>
    <t>Südliche Neustadt 2 - 06124</t>
  </si>
  <si>
    <t>BSUHALLE35</t>
  </si>
  <si>
    <t>Westliche Neustadt 1 - 06126</t>
  </si>
  <si>
    <t>BSUHALLE36</t>
  </si>
  <si>
    <t>Westliche Neustadt 2 - 06126</t>
  </si>
  <si>
    <t>BSUHAL Ergebnis</t>
  </si>
  <si>
    <t>Super Sonntag Bitterfeld</t>
  </si>
  <si>
    <t>Super Sonntag 2022 - Auflagenübersicht ab Juli 2022</t>
  </si>
  <si>
    <t>Seeland - 06464, 06466, 06467, 06469</t>
  </si>
  <si>
    <t>ohne Cochstedt</t>
  </si>
  <si>
    <t>BEB Land  - 06406</t>
  </si>
  <si>
    <t>BEB Nord 1 - 06406</t>
  </si>
  <si>
    <t>Ballenstedt - 06493</t>
  </si>
  <si>
    <t>BSUSEELA</t>
  </si>
  <si>
    <t>BSUHET Ergebnis</t>
  </si>
  <si>
    <t>Gesamt</t>
  </si>
  <si>
    <t>Super Sonntag Halle, Saalkreis</t>
  </si>
  <si>
    <t>BSUSAN Ergebnis</t>
  </si>
  <si>
    <t>Bad Schmiedeberg</t>
  </si>
  <si>
    <t>Bad Schmiedeberg 1 - 06905</t>
  </si>
  <si>
    <t>06905</t>
  </si>
  <si>
    <t>Bad Schmiedeberg 2 - 06905</t>
  </si>
  <si>
    <t>Bad Schmiedeberg Ergebnis</t>
  </si>
  <si>
    <t>Coswig Land</t>
  </si>
  <si>
    <t>06869</t>
  </si>
  <si>
    <t>Coswig Land Ergebnis</t>
  </si>
  <si>
    <t>Coswig Stadt</t>
  </si>
  <si>
    <t>Coswig Stadt Ergebnis</t>
  </si>
  <si>
    <t>Gräfenhainichen</t>
  </si>
  <si>
    <t>Gräfenhainichen Ergebnis</t>
  </si>
  <si>
    <t>Kemberg</t>
  </si>
  <si>
    <t>Kemberg 1 - 06901</t>
  </si>
  <si>
    <t>06901</t>
  </si>
  <si>
    <t>Kemberg 2 - 06901</t>
  </si>
  <si>
    <t>Kemberg Ergebnis</t>
  </si>
  <si>
    <t>Oranienbaum-Wörlitz</t>
  </si>
  <si>
    <t>06785</t>
  </si>
  <si>
    <t>Oranienbaum-Wörlitz Ergebnis</t>
  </si>
  <si>
    <t>Wittenberg Land</t>
  </si>
  <si>
    <t>06888</t>
  </si>
  <si>
    <t>Wittenberg Land 2 - 06888</t>
  </si>
  <si>
    <t>Wittenberg Land 3 - 06889</t>
  </si>
  <si>
    <t>06889</t>
  </si>
  <si>
    <t>Wittenberg Land Ergebnis</t>
  </si>
  <si>
    <t>Wittenberg Nord</t>
  </si>
  <si>
    <t>WBG Nord 1 - 06886</t>
  </si>
  <si>
    <t>06886</t>
  </si>
  <si>
    <t>WBG Nord 2 - 06886</t>
  </si>
  <si>
    <t>Wittenberg Nord Ergebnis</t>
  </si>
  <si>
    <t>Wittenberg Ost</t>
  </si>
  <si>
    <t>Wittenberg Ost Ergebnis</t>
  </si>
  <si>
    <t>Wittenberg Süd</t>
  </si>
  <si>
    <t>Wittenberg Süd Ergebnis</t>
  </si>
  <si>
    <t>Wittenberg West</t>
  </si>
  <si>
    <t>WBG West 1 - 06886</t>
  </si>
  <si>
    <t>WBG West 2 - 06886</t>
  </si>
  <si>
    <t>Wittenberg West Ergebnis</t>
  </si>
  <si>
    <t>Zahna-Elster (WBG)</t>
  </si>
  <si>
    <t>Zahna-Elster (WBG) Ergebnis</t>
  </si>
  <si>
    <t>BSUWBG</t>
  </si>
  <si>
    <t>BSUBASCH1</t>
  </si>
  <si>
    <t>BSUBASCH2</t>
  </si>
  <si>
    <t>BSUCOSWIGL</t>
  </si>
  <si>
    <t>Coswig Land -06868, 06869</t>
  </si>
  <si>
    <t>06868 / 06869</t>
  </si>
  <si>
    <t>BSUCOSWIGS</t>
  </si>
  <si>
    <t>Coswig Stadt - 06869</t>
  </si>
  <si>
    <t>BSUGRAEF</t>
  </si>
  <si>
    <t>Gräfenhainichen - 06772 06773</t>
  </si>
  <si>
    <t>06772 / 06773</t>
  </si>
  <si>
    <t>BSUKEMBE1</t>
  </si>
  <si>
    <t>BSUKEMBE2</t>
  </si>
  <si>
    <t>BSUORWOER</t>
  </si>
  <si>
    <t>O-baum-Wörlitz - 06785</t>
  </si>
  <si>
    <t>BSUWBGLA1</t>
  </si>
  <si>
    <t>BSUWBGLA2</t>
  </si>
  <si>
    <t>BSUWBGLA3</t>
  </si>
  <si>
    <t>Wittenberg Land 1 - 06888 06889</t>
  </si>
  <si>
    <t>06888 / 06889</t>
  </si>
  <si>
    <t>BSUWBGNO1</t>
  </si>
  <si>
    <t>BSUWBGNO2</t>
  </si>
  <si>
    <t>BSUWBGNO3</t>
  </si>
  <si>
    <t>WBG Nord 3 - 06886</t>
  </si>
  <si>
    <t>BSUWBGOST</t>
  </si>
  <si>
    <t>WBG Ost -06886</t>
  </si>
  <si>
    <t>BSUWBGSUED</t>
  </si>
  <si>
    <t>WBG Süd - 06886</t>
  </si>
  <si>
    <t>BSUWBGW1</t>
  </si>
  <si>
    <t>BSUWBGW2</t>
  </si>
  <si>
    <t>BSUZAWBG</t>
  </si>
  <si>
    <t>Zahna-Elster 1 (WBG) - 06895</t>
  </si>
  <si>
    <t>BSUWBG Ergebnis</t>
  </si>
  <si>
    <t>Super Sonntag Mansfelder Land (Eisleben, Hettstedt)</t>
  </si>
  <si>
    <t>Super Sonntag Wittenberg (inkl. Jessen, Gräfenhainichen)</t>
  </si>
  <si>
    <t>Super Sonntag Merseburg (inkl. Querfurt)</t>
  </si>
  <si>
    <t>Stadtteil</t>
  </si>
  <si>
    <t>Halle - Innenstadt / Altstadt / Saaleaue</t>
  </si>
  <si>
    <t>Halle</t>
  </si>
  <si>
    <t>Halle - Innenstadt / Gesundbrunnen / Lutherplatz / Damaschkestr.</t>
  </si>
  <si>
    <t>Halle - Freiimfelde / Innenstadt / Lutherplatz / Damschkestr.</t>
  </si>
  <si>
    <t>Halle - Giebichenstein / Innenstadt / Paulusviertel</t>
  </si>
  <si>
    <t xml:space="preserve">Halle - Büschdorf / Diemitz / Dautzsch / Reideburg / Kanena-Bruckdorf </t>
  </si>
  <si>
    <t>Halle - Frohe Zukunft/ Landrain / Mötzlich / Tornau / Totha / Seeben</t>
  </si>
  <si>
    <t>Halle - Dölau / Heide Nord / Lettin / Heide Süd / Kröllwitz</t>
  </si>
  <si>
    <t xml:space="preserve">Halle - Nietleben/  nördl. Neustadt </t>
  </si>
  <si>
    <t>Halle - Südliche Neustadt / westliche Neustadt</t>
  </si>
  <si>
    <t xml:space="preserve">Halle - Nietleben / westliche Neustadt </t>
  </si>
  <si>
    <t>Halle - Böllberg-Wörmlitz / Silberhöhe / Südstadt / Gesundbrunnen</t>
  </si>
  <si>
    <t>Halle - Ammendorf-Beesen / Damaschkestr. / Südstadt</t>
  </si>
  <si>
    <t>Halle - Ammendorf-Beesen / Radewell / Silberhöhe</t>
  </si>
  <si>
    <t xml:space="preserve">Teutschenthal </t>
  </si>
  <si>
    <t xml:space="preserve">Kabelsketal </t>
  </si>
  <si>
    <t xml:space="preserve">Landsberg </t>
  </si>
  <si>
    <t>Petersberg / Wettin-Löbejün</t>
  </si>
  <si>
    <t xml:space="preserve">Merseburg </t>
  </si>
  <si>
    <t>Merseburg</t>
  </si>
  <si>
    <t xml:space="preserve">Bad Dürrenberg </t>
  </si>
  <si>
    <t xml:space="preserve">Leuna </t>
  </si>
  <si>
    <t>06246</t>
  </si>
  <si>
    <t xml:space="preserve">Mücheln </t>
  </si>
  <si>
    <t>06255</t>
  </si>
  <si>
    <t xml:space="preserve">Schkopau </t>
  </si>
  <si>
    <t>06279</t>
  </si>
  <si>
    <t>Eisleben Land / Stadt</t>
  </si>
  <si>
    <t>Mansfelder Land</t>
  </si>
  <si>
    <t>Benndorf / Klostermansfeld</t>
  </si>
  <si>
    <t xml:space="preserve">Helbra </t>
  </si>
  <si>
    <t>Ahlsdorf / Ziegelrode / Hergisdorf / Kreisfeld / Wimmelburg</t>
  </si>
  <si>
    <t xml:space="preserve">Seegebiet Mansfelder Land </t>
  </si>
  <si>
    <t>Hettstedt / Ritterode / Meisberg / Walbeck</t>
  </si>
  <si>
    <t>Quedlinburg</t>
  </si>
  <si>
    <t xml:space="preserve">Mansfeld </t>
  </si>
  <si>
    <t xml:space="preserve">Gerbstedt </t>
  </si>
  <si>
    <t>Köthen</t>
  </si>
  <si>
    <t xml:space="preserve">Aken </t>
  </si>
  <si>
    <t xml:space="preserve">Südliches Anhalt </t>
  </si>
  <si>
    <t>Bernburg</t>
  </si>
  <si>
    <t>06408</t>
  </si>
  <si>
    <t xml:space="preserve">Könnern </t>
  </si>
  <si>
    <t xml:space="preserve">Nienburg </t>
  </si>
  <si>
    <t>Aschersleben, Giersleben, Seeland</t>
  </si>
  <si>
    <t>Aschersleben</t>
  </si>
  <si>
    <t>Arnstein</t>
  </si>
  <si>
    <t xml:space="preserve">Falkenstein </t>
  </si>
  <si>
    <t>Seeland  (Frose)</t>
  </si>
  <si>
    <t>06466</t>
  </si>
  <si>
    <t>Seeland  (Gatersleben)</t>
  </si>
  <si>
    <t>06467</t>
  </si>
  <si>
    <t>Seeland (Hoym)</t>
  </si>
  <si>
    <t>06469</t>
  </si>
  <si>
    <t>Seeland (Nachterstedt)</t>
  </si>
  <si>
    <t xml:space="preserve">Quedlinburg Land </t>
  </si>
  <si>
    <t>Ballenstedt / Harzgerode</t>
  </si>
  <si>
    <t xml:space="preserve">Thale </t>
  </si>
  <si>
    <t>Sangerhausen</t>
  </si>
  <si>
    <t>Blankenheim / Brücken-Hackpfüffel / Edersleben / Wallhausen</t>
  </si>
  <si>
    <t xml:space="preserve">Allstedt </t>
  </si>
  <si>
    <r>
      <t xml:space="preserve">Naumburg / </t>
    </r>
    <r>
      <rPr>
        <sz val="11"/>
        <color rgb="FF00B050"/>
        <rFont val="Arial"/>
        <family val="2"/>
      </rPr>
      <t xml:space="preserve">Mertendorf </t>
    </r>
    <r>
      <rPr>
        <sz val="11"/>
        <color theme="1"/>
        <rFont val="Arial"/>
        <family val="2"/>
      </rPr>
      <t xml:space="preserve">/ Molauer Land / </t>
    </r>
    <r>
      <rPr>
        <sz val="11"/>
        <color rgb="FF00B050"/>
        <rFont val="Arial"/>
        <family val="2"/>
      </rPr>
      <t>Stößen / Pretzsch</t>
    </r>
    <r>
      <rPr>
        <sz val="11"/>
        <color theme="1"/>
        <rFont val="Arial"/>
        <family val="2"/>
      </rPr>
      <t xml:space="preserve"> /Schönburg / Wethau</t>
    </r>
  </si>
  <si>
    <t>Naumburg</t>
  </si>
  <si>
    <t>Freyburg / Balgstädt / Gleina</t>
  </si>
  <si>
    <t>06636</t>
  </si>
  <si>
    <t>Laucha</t>
  </si>
  <si>
    <t>06638</t>
  </si>
  <si>
    <t>Karsdorf</t>
  </si>
  <si>
    <t>Weißenfels Land + Stadt</t>
  </si>
  <si>
    <t>Weißenfels</t>
  </si>
  <si>
    <t xml:space="preserve">Hohenmölsen </t>
  </si>
  <si>
    <t xml:space="preserve">Teuchern </t>
  </si>
  <si>
    <t xml:space="preserve">Lützen </t>
  </si>
  <si>
    <t xml:space="preserve">Weißenfels Land </t>
  </si>
  <si>
    <t>Zeitz</t>
  </si>
  <si>
    <t>Zeitz Stadt + Land / Gutenborn / Schnaudertal / Kretzschau</t>
  </si>
  <si>
    <t xml:space="preserve">Osterfeld / Meineweh </t>
  </si>
  <si>
    <t xml:space="preserve">Droyßig </t>
  </si>
  <si>
    <t xml:space="preserve">Elsteraue </t>
  </si>
  <si>
    <t xml:space="preserve">Bitterfeld </t>
  </si>
  <si>
    <t xml:space="preserve">Wolfen  </t>
  </si>
  <si>
    <t>Gräfenhainichen / Möhlau / Zschornewitz</t>
  </si>
  <si>
    <t>Wittenberg</t>
  </si>
  <si>
    <t xml:space="preserve">Muldestausee </t>
  </si>
  <si>
    <t>06779</t>
  </si>
  <si>
    <t>Raguhn / Thurland</t>
  </si>
  <si>
    <t xml:space="preserve">Zörbig  </t>
  </si>
  <si>
    <t xml:space="preserve">Oranienbaum-Wörlitz </t>
  </si>
  <si>
    <t xml:space="preserve">Sandersdorf / Zscherndorf / Ramsin  </t>
  </si>
  <si>
    <t>06794</t>
  </si>
  <si>
    <t xml:space="preserve">Beyersdorf, Köckern, Glebitzsch  </t>
  </si>
  <si>
    <t>06796</t>
  </si>
  <si>
    <t xml:space="preserve">Brehna </t>
  </si>
  <si>
    <t>06800</t>
  </si>
  <si>
    <t xml:space="preserve">Holzweißig </t>
  </si>
  <si>
    <t>06809</t>
  </si>
  <si>
    <t xml:space="preserve">Roitzsch  </t>
  </si>
  <si>
    <t xml:space="preserve">Dessau Zentrum / Mildensee / Sollnitz / Kleutsch </t>
  </si>
  <si>
    <t>Dessau</t>
  </si>
  <si>
    <t>Dessau Nord / Zentrum /Waldersee</t>
  </si>
  <si>
    <t>Dessau Siedlung / Kühnau / Ziebigk</t>
  </si>
  <si>
    <t>Alten/ Kochstedt / Mosigkau</t>
  </si>
  <si>
    <t>Dessau Süd / Törten / Haideburg</t>
  </si>
  <si>
    <t>06861</t>
  </si>
  <si>
    <t xml:space="preserve">Landkreis Roßlau </t>
  </si>
  <si>
    <t>Landkreis Roßlau / Stadt Roßlau</t>
  </si>
  <si>
    <t>06868</t>
  </si>
  <si>
    <t xml:space="preserve">Coswig Land </t>
  </si>
  <si>
    <t>Coswig Stadt + Land</t>
  </si>
  <si>
    <t>Wittenberg Stadt</t>
  </si>
  <si>
    <t xml:space="preserve">Wittenberg Land </t>
  </si>
  <si>
    <t xml:space="preserve">Zahna-Elster </t>
  </si>
  <si>
    <t xml:space="preserve">Kemberg </t>
  </si>
  <si>
    <t xml:space="preserve">Jessen </t>
  </si>
  <si>
    <t xml:space="preserve">Annaburg </t>
  </si>
  <si>
    <t>Anlieferung:</t>
  </si>
  <si>
    <t>MZ Druckereigesellschaft mbH</t>
  </si>
  <si>
    <t>Fiete-Schulze-Straße 3</t>
  </si>
  <si>
    <t>06116 Halle (Saale)</t>
  </si>
  <si>
    <t>PLZ-Übersicht nach PLZ-Reihenfolge</t>
  </si>
  <si>
    <t>PLZ-Übersicht nach Ausgaben-Reihenfolge</t>
  </si>
  <si>
    <t>Ilberstedt, Plötzkau (PLZ 06425)</t>
  </si>
  <si>
    <t>Alsleben</t>
  </si>
  <si>
    <t>Bernburg / Bernburg Land</t>
  </si>
  <si>
    <t>Bitterfeld</t>
  </si>
  <si>
    <t>Jeßnitz / Altjeßnitz</t>
  </si>
  <si>
    <t>braun - PLZ 06794 + 06796 + 06809 - nur als 1 BBE buchbar</t>
  </si>
  <si>
    <t>dunkelblau - PLZ 06464,  06466, 06467, 06469 nur als 1 BBE zusammenhängend buchbar</t>
  </si>
  <si>
    <t>Köthen Stadt und Land (Köthen Land ist PLZ 06369 - aber Stadt Köthen)</t>
  </si>
  <si>
    <t>Osternienburger Land / Südliches Anhalt</t>
  </si>
  <si>
    <t>Bad Lauchstädt (inkl. Wünsch 06255)</t>
  </si>
  <si>
    <t xml:space="preserve">Wünsch (in PLZ 06246 Bad Lauchstädt) </t>
  </si>
  <si>
    <r>
      <t xml:space="preserve">Farnstädt / Schraplau (PLZ 06279) + Obhausen (PLZ 06268 - </t>
    </r>
    <r>
      <rPr>
        <sz val="8"/>
        <color theme="1"/>
        <rFont val="Arial"/>
        <family val="2"/>
      </rPr>
      <t>aber Gem. Weidaland</t>
    </r>
    <r>
      <rPr>
        <sz val="11"/>
        <color theme="1"/>
        <rFont val="Arial"/>
        <family val="2"/>
      </rPr>
      <t>)</t>
    </r>
  </si>
  <si>
    <t>rot - PLZ 06408 mit Ort Plötzkau PLZ 06425 - nur als 1 BBE zusammenhängend buchbar</t>
  </si>
  <si>
    <t>Lanitz-Hassel-Tal (Gemeinde An der Finne)</t>
  </si>
  <si>
    <t>Eckartsberga (Gemeinde an der Finne)</t>
  </si>
  <si>
    <t>Kaiserpfalz (Gemeinde an der Finne)</t>
  </si>
  <si>
    <t>An der Poststraße  (Gemeinde An der Finne)</t>
  </si>
  <si>
    <t>Bad Bibra / Finne  (Gemeinde an der Finne)</t>
  </si>
  <si>
    <t>06242 + 06259 + 06632</t>
  </si>
  <si>
    <t>Hedersleben / Selke-Aue , Ditfurt</t>
  </si>
  <si>
    <t xml:space="preserve">Quedlinburg Stadt </t>
  </si>
  <si>
    <t>Sangerhausen Land / Stadt</t>
  </si>
  <si>
    <t>06536 + 
06537</t>
  </si>
  <si>
    <t>Berga/Kelbra</t>
  </si>
  <si>
    <t>06642*</t>
  </si>
  <si>
    <t>Nebra ( Gemeinde Unstruttal)</t>
  </si>
  <si>
    <t>06647*</t>
  </si>
  <si>
    <t>06628*</t>
  </si>
  <si>
    <t>06648*</t>
  </si>
  <si>
    <t xml:space="preserve">Zeitz Land </t>
  </si>
  <si>
    <t>06463 + 06543 + 06333</t>
  </si>
  <si>
    <t>06772 + 06773</t>
  </si>
  <si>
    <t>06458 + 06484</t>
  </si>
  <si>
    <t>Greppin  (Kleinmenge aus PLZ 06766 dabei)</t>
  </si>
  <si>
    <t xml:space="preserve">Braunsbedra (inkl. Frankleben PLZ 06259 u. 760 Expl. sowie Mücheln PLZ 06632 u. 300 Expl.) </t>
  </si>
  <si>
    <t>blau - PLZ 06242 Braunsbedra mit PLZ 06632 Vororte Mücheln und mit PLZ 06529 Frankleben nur als 1 BBE zusammenhängend buchbar</t>
  </si>
  <si>
    <t>Querfurt Stand + Land / Barnstädt / Steigra / Mücheln (ohne Obhausen)</t>
  </si>
  <si>
    <t>braun - PLZ 06794 (Beyersdorf...)+ 06796 (Brehna) + 06809 (Roitzsch) - nur als 1 BBE buchbar</t>
  </si>
  <si>
    <t>grau- PLZ 06779 (Raguhn) 06800 (Jeßnitz) - nur als 1 BBE zusammenhängend buchbar</t>
  </si>
  <si>
    <t>lila - PLZ 06369 Südl. Anhalt enthält 3 Orte aus PLZ 06780 Zörbig - nur als 1 BBE buchbar</t>
  </si>
  <si>
    <t>giftgrün - PLZ 06642 Kaiserpfalz+ 06647 Bad Bibra + 06647 An der Poststraße + 06648 Eckartsberga (alles 1 Gemeinde)+ 06628 Lanitztal (alles Gemeinde an der Finne) und 06642 Nebra (Gemeinde Unstruttal) als PLZ nur gesamthaft buchbar,  unterteilbar in 3 BBE für EInzelbuchungen</t>
  </si>
  <si>
    <t>pink- PLZ 06636 (Laucha) 06638 (Karsdorf) - nur als 1 BBE zusammenhängend buchbar</t>
  </si>
  <si>
    <t>braun - PLZ 06536 (Berga) und 06537 (Kelbra) nur als 1 BBE buchbar</t>
  </si>
  <si>
    <t>gold - die Gemeinde Falkenstein in der Ausgabe Quedlinburg vereint Ortschaften mit 3 verschiedenen PLZ - nur als 1 BBE buchbar</t>
  </si>
  <si>
    <t>gold - die Gemeinde Falkenstein in der Ausgabe Quedlinburg vereint Ortschaften mit 3 verschiedenen PLZ (06463, 06543, 06333) - nur als 1 BBE buchbar</t>
  </si>
  <si>
    <t>grün - PLZ 06772 (Zschornewitz/Möhlau/Tornau) und 06773 (Gräfenhainichen) nur als 1 BBE buchbar</t>
  </si>
  <si>
    <t>bis Montag, 17 Uhr vor ET</t>
  </si>
  <si>
    <t>Mertendorf, Molauer Land, Schönburg - 06618, 06667</t>
  </si>
  <si>
    <t>Südliches Anhalt (inkl. 3 Orte aus PLZ 06780 Zörbig)</t>
  </si>
  <si>
    <t>Naumburg / Mertendorf / Molauer Land / Stößen  (06667) / Pretzsch (06712) /Schönburg / Wethau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</si>
</sst>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sl"/>
    </font>
    <font>
      <sz val="11"/>
      <color rgb="FF00B0F0"/>
      <name val="Arial"/>
      <family val="2"/>
    </font>
    <font>
      <sz val="11"/>
      <color rgb="FF00B050"/>
      <name val="Arial"/>
      <family val="2"/>
    </font>
    <font>
      <sz val="11"/>
      <color rgb="FF7030A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theme="6"/>
      <name val="Arial"/>
      <family val="2"/>
    </font>
    <font>
      <sz val="11"/>
      <color theme="5" tint="-0.249977111117893"/>
      <name val="Arial"/>
      <family val="2"/>
    </font>
    <font>
      <sz val="11"/>
      <color rgb="FF0070C0"/>
      <name val="Arial"/>
      <family val="2"/>
    </font>
    <font>
      <sz val="11"/>
      <color theme="7" tint="0.39997558519241921"/>
      <name val="Arial"/>
      <family val="2"/>
    </font>
    <font>
      <sz val="8"/>
      <color theme="1"/>
      <name val="Arial"/>
      <family val="2"/>
    </font>
    <font>
      <sz val="11"/>
      <color rgb="FFCC00CC"/>
      <name val="Arial"/>
      <family val="2"/>
    </font>
    <font>
      <sz val="11"/>
      <name val="Calibri"/>
      <family val="2"/>
      <scheme val="minor"/>
    </font>
    <font>
      <sz val="11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3" fillId="2" borderId="0" xfId="0" applyFont="1" applyFill="1"/>
    <xf numFmtId="3" fontId="3" fillId="2" borderId="0" xfId="0" applyNumberFormat="1" applyFont="1" applyFill="1"/>
    <xf numFmtId="164" fontId="3" fillId="2" borderId="0" xfId="0" applyNumberFormat="1" applyFont="1" applyFill="1"/>
    <xf numFmtId="164" fontId="2" fillId="0" borderId="0" xfId="0" applyNumberFormat="1" applyFont="1"/>
    <xf numFmtId="164" fontId="4" fillId="0" borderId="0" xfId="0" applyNumberFormat="1" applyFont="1"/>
    <xf numFmtId="0" fontId="2" fillId="0" borderId="0" xfId="0" applyFont="1" applyFill="1"/>
    <xf numFmtId="164" fontId="2" fillId="0" borderId="0" xfId="0" applyNumberFormat="1" applyFont="1" applyFill="1"/>
    <xf numFmtId="3" fontId="2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3" fontId="4" fillId="0" borderId="0" xfId="0" applyNumberFormat="1" applyFont="1" applyFill="1"/>
    <xf numFmtId="0" fontId="4" fillId="0" borderId="7" xfId="0" applyFont="1" applyBorder="1"/>
    <xf numFmtId="164" fontId="2" fillId="0" borderId="0" xfId="0" applyNumberFormat="1" applyFont="1" applyAlignment="1">
      <alignment horizontal="left"/>
    </xf>
    <xf numFmtId="0" fontId="2" fillId="0" borderId="0" xfId="0" quotePrefix="1" applyFont="1"/>
    <xf numFmtId="0" fontId="4" fillId="0" borderId="0" xfId="0" quotePrefix="1" applyFont="1"/>
    <xf numFmtId="0" fontId="6" fillId="3" borderId="0" xfId="0" applyFont="1" applyFill="1"/>
    <xf numFmtId="164" fontId="6" fillId="3" borderId="0" xfId="0" applyNumberFormat="1" applyFont="1" applyFill="1"/>
    <xf numFmtId="3" fontId="6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3" fontId="4" fillId="3" borderId="0" xfId="0" applyNumberFormat="1" applyFont="1" applyFill="1"/>
    <xf numFmtId="49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2" fillId="0" borderId="4" xfId="0" applyNumberFormat="1" applyFont="1" applyBorder="1"/>
    <xf numFmtId="3" fontId="2" fillId="0" borderId="4" xfId="0" applyNumberFormat="1" applyFont="1" applyBorder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/>
    <xf numFmtId="0" fontId="13" fillId="0" borderId="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14" fillId="0" borderId="4" xfId="0" applyNumberFormat="1" applyFont="1" applyBorder="1"/>
    <xf numFmtId="3" fontId="14" fillId="0" borderId="4" xfId="0" applyNumberFormat="1" applyFont="1" applyBorder="1"/>
    <xf numFmtId="0" fontId="14" fillId="0" borderId="0" xfId="0" applyFont="1" applyAlignment="1">
      <alignment vertical="center"/>
    </xf>
    <xf numFmtId="49" fontId="15" fillId="0" borderId="4" xfId="0" applyNumberFormat="1" applyFont="1" applyBorder="1"/>
    <xf numFmtId="3" fontId="15" fillId="0" borderId="4" xfId="0" applyNumberFormat="1" applyFont="1" applyBorder="1"/>
    <xf numFmtId="0" fontId="15" fillId="0" borderId="4" xfId="0" applyFont="1" applyBorder="1"/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0" applyFont="1" applyAlignment="1">
      <alignment vertical="center"/>
    </xf>
    <xf numFmtId="3" fontId="9" fillId="0" borderId="4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3" fontId="9" fillId="0" borderId="0" xfId="0" applyNumberFormat="1" applyFont="1"/>
    <xf numFmtId="0" fontId="13" fillId="4" borderId="0" xfId="0" applyFont="1" applyFill="1" applyAlignment="1">
      <alignment vertical="center"/>
    </xf>
    <xf numFmtId="3" fontId="13" fillId="4" borderId="0" xfId="0" applyNumberFormat="1" applyFont="1" applyFill="1" applyAlignment="1">
      <alignment vertical="center"/>
    </xf>
    <xf numFmtId="0" fontId="20" fillId="4" borderId="0" xfId="0" applyFont="1" applyFill="1"/>
    <xf numFmtId="0" fontId="9" fillId="4" borderId="4" xfId="0" applyFont="1" applyFill="1" applyBorder="1" applyAlignment="1">
      <alignment vertical="center"/>
    </xf>
    <xf numFmtId="0" fontId="21" fillId="4" borderId="4" xfId="0" applyFont="1" applyFill="1" applyBorder="1" applyAlignment="1">
      <alignment vertical="center"/>
    </xf>
    <xf numFmtId="49" fontId="21" fillId="4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/>
    </xf>
    <xf numFmtId="0" fontId="11" fillId="0" borderId="0" xfId="0" applyFont="1"/>
    <xf numFmtId="3" fontId="11" fillId="0" borderId="0" xfId="0" applyNumberFormat="1" applyFont="1"/>
    <xf numFmtId="0" fontId="21" fillId="0" borderId="0" xfId="0" applyFont="1"/>
    <xf numFmtId="3" fontId="21" fillId="0" borderId="0" xfId="0" applyNumberFormat="1" applyFont="1"/>
    <xf numFmtId="0" fontId="19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3" fontId="15" fillId="0" borderId="4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" fontId="17" fillId="0" borderId="4" xfId="0" applyNumberFormat="1" applyFont="1" applyFill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0" fillId="0" borderId="0" xfId="0" applyFont="1" applyFill="1"/>
    <xf numFmtId="0" fontId="0" fillId="4" borderId="0" xfId="0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zoomScaleNormal="100" workbookViewId="0"/>
  </sheetViews>
  <sheetFormatPr baseColWidth="10" defaultRowHeight="15"/>
  <cols>
    <col min="1" max="1" width="60" bestFit="1" customWidth="1"/>
    <col min="2" max="2" width="10.140625" customWidth="1"/>
    <col min="3" max="3" width="14.42578125" bestFit="1" customWidth="1"/>
  </cols>
  <sheetData>
    <row r="1" spans="1:3" ht="15.75">
      <c r="A1" s="1" t="s">
        <v>773</v>
      </c>
      <c r="B1" s="2"/>
      <c r="C1" s="2"/>
    </row>
    <row r="2" spans="1:3">
      <c r="A2" s="2"/>
      <c r="B2" s="2"/>
      <c r="C2" s="2"/>
    </row>
    <row r="3" spans="1:3">
      <c r="A3" s="3" t="s">
        <v>179</v>
      </c>
      <c r="B3" s="4" t="s">
        <v>180</v>
      </c>
      <c r="C3" s="5" t="s">
        <v>208</v>
      </c>
    </row>
    <row r="4" spans="1:3">
      <c r="A4" s="6" t="s">
        <v>181</v>
      </c>
      <c r="B4" s="7">
        <f>SUM('Aschersleben ALN'!F12)</f>
        <v>20871</v>
      </c>
      <c r="C4" s="8">
        <f>SUM('Aschersleben ALN'!F13)</f>
        <v>21000</v>
      </c>
    </row>
    <row r="5" spans="1:3">
      <c r="A5" s="6" t="s">
        <v>182</v>
      </c>
      <c r="B5" s="7">
        <f>SUM('Bernburg BEB'!F24)</f>
        <v>29943</v>
      </c>
      <c r="C5" s="7">
        <f>SUM('Bernburg BEB'!F25)</f>
        <v>30050</v>
      </c>
    </row>
    <row r="6" spans="1:3">
      <c r="A6" s="6" t="s">
        <v>772</v>
      </c>
      <c r="B6" s="7">
        <f>SUM('Bitterfeld BIT'!F26)</f>
        <v>45533</v>
      </c>
      <c r="C6" s="8">
        <f>SUM('Bitterfeld BIT'!F27)</f>
        <v>45750</v>
      </c>
    </row>
    <row r="7" spans="1:3">
      <c r="A7" s="6" t="s">
        <v>183</v>
      </c>
      <c r="B7" s="7">
        <f>SUM('Dessau DES'!F30)</f>
        <v>44896</v>
      </c>
      <c r="C7" s="8">
        <f>SUM('Dessau DES'!F31)</f>
        <v>45050</v>
      </c>
    </row>
    <row r="8" spans="1:3">
      <c r="A8" s="6" t="s">
        <v>782</v>
      </c>
      <c r="B8" s="7">
        <f>SUM('Halle HAL'!F76)</f>
        <v>151388</v>
      </c>
      <c r="C8" s="8">
        <v>151600</v>
      </c>
    </row>
    <row r="9" spans="1:3">
      <c r="A9" s="6" t="s">
        <v>184</v>
      </c>
      <c r="B9" s="7">
        <f>SUM('Köthen KTN'!F16)</f>
        <v>29687</v>
      </c>
      <c r="C9" s="8">
        <f>SUM('Köthen KTN'!F17)</f>
        <v>29800</v>
      </c>
    </row>
    <row r="10" spans="1:3">
      <c r="A10" s="6" t="s">
        <v>858</v>
      </c>
      <c r="B10" s="7">
        <f>SUM('Mansfelder Land ELN, HET'!F29)</f>
        <v>42869</v>
      </c>
      <c r="C10" s="8">
        <f>SUM('Mansfelder Land ELN, HET'!F30)</f>
        <v>43000</v>
      </c>
    </row>
    <row r="11" spans="1:3">
      <c r="A11" s="6" t="s">
        <v>860</v>
      </c>
      <c r="B11" s="7">
        <f>SUM('Merseburg MER, QUF'!F34)</f>
        <v>61701</v>
      </c>
      <c r="C11" s="8">
        <f>SUM('Merseburg MER, QUF'!F35)</f>
        <v>61850</v>
      </c>
    </row>
    <row r="12" spans="1:3">
      <c r="A12" s="6" t="s">
        <v>185</v>
      </c>
      <c r="B12" s="7">
        <f>SUM('Naumburg NMG'!F21)</f>
        <v>33661</v>
      </c>
      <c r="C12" s="8">
        <f>SUM('Naumburg NMG'!F22)</f>
        <v>33750</v>
      </c>
    </row>
    <row r="13" spans="1:3">
      <c r="A13" s="6" t="s">
        <v>186</v>
      </c>
      <c r="B13" s="7">
        <f>SUM('Quedlinburg QBG'!F21)</f>
        <v>38147</v>
      </c>
      <c r="C13" s="8">
        <f>SUM('Quedlinburg QBG'!F22)</f>
        <v>38300</v>
      </c>
    </row>
    <row r="14" spans="1:3">
      <c r="A14" s="6" t="s">
        <v>187</v>
      </c>
      <c r="B14" s="7">
        <f>SUM('Sangerhausen SAN'!F18)</f>
        <v>28059</v>
      </c>
      <c r="C14" s="8">
        <f>SUM('Sangerhausen SAN'!F19)</f>
        <v>28200</v>
      </c>
    </row>
    <row r="15" spans="1:3">
      <c r="A15" s="6" t="s">
        <v>188</v>
      </c>
      <c r="B15" s="7">
        <f>SUM('Weißenfels WFS'!F16)</f>
        <v>35521</v>
      </c>
      <c r="C15" s="8">
        <f>SUM('Weißenfels WFS'!F17)</f>
        <v>35700</v>
      </c>
    </row>
    <row r="16" spans="1:3">
      <c r="A16" s="6" t="s">
        <v>859</v>
      </c>
      <c r="B16" s="7">
        <f>SUM('Wittenberg WBG, JES'!F43)</f>
        <v>67999</v>
      </c>
      <c r="C16" s="8">
        <f>SUM('Wittenberg WBG, JES'!F44)</f>
        <v>68100</v>
      </c>
    </row>
    <row r="17" spans="1:3">
      <c r="A17" s="6" t="s">
        <v>189</v>
      </c>
      <c r="B17" s="7">
        <f>SUM('Zeitz ZEI'!F18)</f>
        <v>28063</v>
      </c>
      <c r="C17" s="8">
        <f>SUM('Zeitz ZEI'!F19)</f>
        <v>28200</v>
      </c>
    </row>
    <row r="18" spans="1:3">
      <c r="A18" s="9" t="s">
        <v>190</v>
      </c>
      <c r="B18" s="10">
        <f>SUM(B4:B17)</f>
        <v>658338</v>
      </c>
      <c r="C18" s="11">
        <f>SUM(C4:C17)</f>
        <v>660350</v>
      </c>
    </row>
    <row r="21" spans="1:3">
      <c r="A21" s="2" t="s">
        <v>977</v>
      </c>
    </row>
    <row r="22" spans="1:3">
      <c r="A22" s="2" t="s">
        <v>1029</v>
      </c>
    </row>
    <row r="23" spans="1:3">
      <c r="A23" s="2" t="s">
        <v>978</v>
      </c>
    </row>
    <row r="24" spans="1:3">
      <c r="A24" s="2" t="s">
        <v>979</v>
      </c>
    </row>
    <row r="25" spans="1:3">
      <c r="A25" s="2" t="s">
        <v>980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"/>
  <sheetViews>
    <sheetView zoomScaleNormal="100" workbookViewId="0">
      <selection activeCell="F23" sqref="F23:F31"/>
    </sheetView>
  </sheetViews>
  <sheetFormatPr baseColWidth="10" defaultColWidth="11.42578125" defaultRowHeight="14.25"/>
  <cols>
    <col min="1" max="1" width="28.140625" style="12" bestFit="1" customWidth="1"/>
    <col min="2" max="2" width="39.28515625" style="12" bestFit="1" customWidth="1"/>
    <col min="3" max="3" width="15.140625" style="12" bestFit="1" customWidth="1"/>
    <col min="4" max="4" width="32" style="12" bestFit="1" customWidth="1"/>
    <col min="5" max="5" width="21.8554687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6">
      <c r="A2" s="12" t="s">
        <v>517</v>
      </c>
      <c r="B2" s="12" t="s">
        <v>79</v>
      </c>
      <c r="C2" s="12" t="s">
        <v>518</v>
      </c>
      <c r="D2" s="12" t="s">
        <v>519</v>
      </c>
      <c r="E2" s="19" t="s">
        <v>318</v>
      </c>
      <c r="F2" s="13">
        <v>6235</v>
      </c>
    </row>
    <row r="3" spans="1:6" ht="15">
      <c r="B3" s="14" t="s">
        <v>80</v>
      </c>
      <c r="C3" s="14"/>
      <c r="D3" s="14"/>
      <c r="E3" s="20"/>
      <c r="F3" s="15">
        <f>SUM(F2)</f>
        <v>6235</v>
      </c>
    </row>
    <row r="4" spans="1:6">
      <c r="B4" s="12" t="s">
        <v>81</v>
      </c>
      <c r="C4" s="12" t="s">
        <v>520</v>
      </c>
      <c r="D4" s="12" t="s">
        <v>521</v>
      </c>
      <c r="E4" s="19" t="s">
        <v>340</v>
      </c>
      <c r="F4" s="13">
        <v>4682</v>
      </c>
    </row>
    <row r="5" spans="1:6" ht="15">
      <c r="B5" s="14" t="s">
        <v>82</v>
      </c>
      <c r="C5" s="14"/>
      <c r="D5" s="14"/>
      <c r="E5" s="20"/>
      <c r="F5" s="15">
        <f>SUM(F4)</f>
        <v>4682</v>
      </c>
    </row>
    <row r="6" spans="1:6">
      <c r="B6" s="12" t="s">
        <v>83</v>
      </c>
      <c r="C6" s="12" t="s">
        <v>522</v>
      </c>
      <c r="D6" s="12" t="s">
        <v>524</v>
      </c>
      <c r="E6" s="19" t="s">
        <v>523</v>
      </c>
      <c r="F6" s="13">
        <v>6232</v>
      </c>
    </row>
    <row r="7" spans="1:6" ht="15">
      <c r="B7" s="14" t="s">
        <v>84</v>
      </c>
      <c r="C7" s="14"/>
      <c r="D7" s="14"/>
      <c r="E7" s="20"/>
      <c r="F7" s="15">
        <f>SUM(F6)</f>
        <v>6232</v>
      </c>
    </row>
    <row r="8" spans="1:6">
      <c r="B8" s="12" t="s">
        <v>85</v>
      </c>
      <c r="C8" s="12" t="s">
        <v>525</v>
      </c>
      <c r="D8" s="12" t="s">
        <v>527</v>
      </c>
      <c r="E8" s="19" t="s">
        <v>319</v>
      </c>
      <c r="F8" s="13">
        <v>3729</v>
      </c>
    </row>
    <row r="9" spans="1:6" ht="15">
      <c r="B9" s="14"/>
      <c r="C9" s="12" t="s">
        <v>526</v>
      </c>
      <c r="D9" s="12" t="s">
        <v>86</v>
      </c>
      <c r="E9" s="19" t="s">
        <v>319</v>
      </c>
      <c r="F9" s="13">
        <v>3028</v>
      </c>
    </row>
    <row r="10" spans="1:6" ht="15">
      <c r="B10" s="14" t="s">
        <v>87</v>
      </c>
      <c r="C10" s="14"/>
      <c r="D10" s="14"/>
      <c r="E10" s="20"/>
      <c r="F10" s="15">
        <f>SUM(F8:F9)</f>
        <v>6757</v>
      </c>
    </row>
    <row r="11" spans="1:6">
      <c r="B11" s="12" t="s">
        <v>88</v>
      </c>
      <c r="C11" s="12" t="s">
        <v>528</v>
      </c>
      <c r="D11" s="12" t="s">
        <v>533</v>
      </c>
      <c r="E11" s="19" t="s">
        <v>320</v>
      </c>
      <c r="F11" s="13">
        <v>3494</v>
      </c>
    </row>
    <row r="12" spans="1:6">
      <c r="C12" s="12" t="s">
        <v>529</v>
      </c>
      <c r="D12" s="12" t="s">
        <v>534</v>
      </c>
      <c r="E12" s="19" t="s">
        <v>320</v>
      </c>
      <c r="F12" s="13">
        <v>4096</v>
      </c>
    </row>
    <row r="13" spans="1:6">
      <c r="C13" s="12" t="s">
        <v>530</v>
      </c>
      <c r="D13" s="12" t="s">
        <v>535</v>
      </c>
      <c r="E13" s="19" t="s">
        <v>320</v>
      </c>
      <c r="F13" s="13">
        <v>5067</v>
      </c>
    </row>
    <row r="14" spans="1:6">
      <c r="C14" s="12" t="s">
        <v>531</v>
      </c>
      <c r="D14" s="12" t="s">
        <v>536</v>
      </c>
      <c r="E14" s="19" t="s">
        <v>320</v>
      </c>
      <c r="F14" s="13">
        <v>2095</v>
      </c>
    </row>
    <row r="15" spans="1:6" ht="15">
      <c r="B15" s="14"/>
      <c r="C15" s="12" t="s">
        <v>532</v>
      </c>
      <c r="D15" s="12" t="s">
        <v>537</v>
      </c>
      <c r="E15" s="19" t="s">
        <v>320</v>
      </c>
      <c r="F15" s="13">
        <v>4463</v>
      </c>
    </row>
    <row r="16" spans="1:6" ht="15">
      <c r="B16" s="14" t="s">
        <v>89</v>
      </c>
      <c r="C16" s="14"/>
      <c r="D16" s="14"/>
      <c r="E16" s="20"/>
      <c r="F16" s="15">
        <f>SUM(F11:F15)</f>
        <v>19215</v>
      </c>
    </row>
    <row r="17" spans="1:6">
      <c r="B17" s="12" t="s">
        <v>90</v>
      </c>
      <c r="C17" s="12" t="s">
        <v>538</v>
      </c>
      <c r="D17" s="12" t="s">
        <v>539</v>
      </c>
      <c r="E17" s="19" t="s">
        <v>321</v>
      </c>
      <c r="F17" s="13">
        <v>2865</v>
      </c>
    </row>
    <row r="18" spans="1:6" ht="15">
      <c r="B18" s="14" t="s">
        <v>91</v>
      </c>
      <c r="C18" s="14"/>
      <c r="D18" s="14"/>
      <c r="E18" s="20"/>
      <c r="F18" s="15">
        <f>SUM(F17)</f>
        <v>2865</v>
      </c>
    </row>
    <row r="19" spans="1:6">
      <c r="B19" s="12" t="s">
        <v>92</v>
      </c>
      <c r="C19" s="12" t="s">
        <v>540</v>
      </c>
      <c r="D19" s="12" t="s">
        <v>93</v>
      </c>
      <c r="E19" s="19" t="s">
        <v>322</v>
      </c>
      <c r="F19" s="13">
        <v>2796</v>
      </c>
    </row>
    <row r="20" spans="1:6">
      <c r="C20" s="12" t="s">
        <v>541</v>
      </c>
      <c r="D20" s="12" t="s">
        <v>94</v>
      </c>
      <c r="E20" s="19" t="s">
        <v>322</v>
      </c>
      <c r="F20" s="13">
        <v>2559</v>
      </c>
    </row>
    <row r="21" spans="1:6" ht="15">
      <c r="B21" s="14" t="s">
        <v>95</v>
      </c>
      <c r="C21" s="14"/>
      <c r="D21" s="14"/>
      <c r="E21" s="20"/>
      <c r="F21" s="15">
        <f>SUM(F19:F20)</f>
        <v>5355</v>
      </c>
    </row>
    <row r="22" spans="1:6" ht="15">
      <c r="A22" s="31" t="s">
        <v>516</v>
      </c>
      <c r="B22" s="31"/>
      <c r="C22" s="31"/>
      <c r="D22" s="31"/>
      <c r="E22" s="31"/>
      <c r="F22" s="33">
        <f>SUM(F21,F18,F16,F10,F7,F5,F3)</f>
        <v>51341</v>
      </c>
    </row>
    <row r="23" spans="1:6">
      <c r="A23" s="12" t="s">
        <v>543</v>
      </c>
      <c r="B23" s="12" t="s">
        <v>126</v>
      </c>
      <c r="C23" s="12" t="s">
        <v>542</v>
      </c>
      <c r="D23" s="12" t="s">
        <v>127</v>
      </c>
      <c r="E23" s="19" t="s">
        <v>323</v>
      </c>
      <c r="F23" s="13">
        <v>1339</v>
      </c>
    </row>
    <row r="24" spans="1:6" ht="15">
      <c r="B24" s="14" t="s">
        <v>128</v>
      </c>
      <c r="E24" s="19"/>
      <c r="F24" s="15">
        <f>SUM(F23)</f>
        <v>1339</v>
      </c>
    </row>
    <row r="25" spans="1:6">
      <c r="B25" s="12" t="s">
        <v>545</v>
      </c>
      <c r="C25" s="12" t="s">
        <v>546</v>
      </c>
      <c r="D25" s="12" t="s">
        <v>547</v>
      </c>
      <c r="E25" s="19" t="s">
        <v>548</v>
      </c>
      <c r="F25" s="13">
        <v>2325</v>
      </c>
    </row>
    <row r="26" spans="1:6" ht="15">
      <c r="B26" s="14" t="s">
        <v>129</v>
      </c>
      <c r="C26" s="14"/>
      <c r="D26" s="14"/>
      <c r="E26" s="20"/>
      <c r="F26" s="15">
        <f>SUM(F25)</f>
        <v>2325</v>
      </c>
    </row>
    <row r="27" spans="1:6">
      <c r="B27" s="12" t="s">
        <v>90</v>
      </c>
      <c r="C27" s="12" t="s">
        <v>549</v>
      </c>
      <c r="D27" s="12" t="s">
        <v>324</v>
      </c>
      <c r="E27" s="19" t="s">
        <v>323</v>
      </c>
      <c r="F27" s="13">
        <v>792</v>
      </c>
    </row>
    <row r="28" spans="1:6" ht="15">
      <c r="B28" s="14" t="s">
        <v>91</v>
      </c>
      <c r="E28" s="19"/>
      <c r="F28" s="15">
        <f>SUM(F27)</f>
        <v>792</v>
      </c>
    </row>
    <row r="29" spans="1:6">
      <c r="B29" s="12" t="s">
        <v>130</v>
      </c>
      <c r="C29" s="12" t="s">
        <v>550</v>
      </c>
      <c r="D29" s="12" t="s">
        <v>551</v>
      </c>
      <c r="E29" s="19" t="s">
        <v>323</v>
      </c>
      <c r="F29" s="13">
        <v>2162</v>
      </c>
    </row>
    <row r="30" spans="1:6" ht="15">
      <c r="B30" s="14" t="s">
        <v>131</v>
      </c>
      <c r="E30" s="19"/>
      <c r="F30" s="15">
        <f>SUM(F29)</f>
        <v>2162</v>
      </c>
    </row>
    <row r="31" spans="1:6">
      <c r="B31" s="12" t="s">
        <v>132</v>
      </c>
      <c r="C31" s="12" t="s">
        <v>552</v>
      </c>
      <c r="D31" s="12" t="s">
        <v>553</v>
      </c>
      <c r="E31" s="19" t="s">
        <v>323</v>
      </c>
      <c r="F31" s="13">
        <v>3742</v>
      </c>
    </row>
    <row r="32" spans="1:6" ht="15">
      <c r="B32" s="14" t="s">
        <v>133</v>
      </c>
      <c r="C32" s="14"/>
      <c r="D32" s="14"/>
      <c r="E32" s="20"/>
      <c r="F32" s="15">
        <f>SUM(F31)</f>
        <v>3742</v>
      </c>
    </row>
    <row r="33" spans="1:6" ht="15">
      <c r="A33" s="31" t="s">
        <v>544</v>
      </c>
      <c r="B33" s="31"/>
      <c r="C33" s="31"/>
      <c r="D33" s="31"/>
      <c r="E33" s="31"/>
      <c r="F33" s="33">
        <f>SUM(F32,F30,F28,F26,F24)</f>
        <v>10360</v>
      </c>
    </row>
    <row r="34" spans="1:6" ht="15">
      <c r="A34" s="16" t="s">
        <v>781</v>
      </c>
      <c r="B34" s="16"/>
      <c r="C34" s="16"/>
      <c r="D34" s="16"/>
      <c r="E34" s="18"/>
      <c r="F34" s="17">
        <f>SUM(F33,F22)</f>
        <v>61701</v>
      </c>
    </row>
    <row r="35" spans="1:6">
      <c r="A35" s="12" t="s">
        <v>208</v>
      </c>
      <c r="F35" s="13">
        <v>61850</v>
      </c>
    </row>
  </sheetData>
  <autoFilter ref="E1:E35" xr:uid="{00000000-0009-0000-0000-000007000000}"/>
  <phoneticPr fontId="5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D10" sqref="D10"/>
    </sheetView>
  </sheetViews>
  <sheetFormatPr baseColWidth="10" defaultColWidth="11.42578125" defaultRowHeight="14.25"/>
  <cols>
    <col min="1" max="1" width="16.5703125" style="12" bestFit="1" customWidth="1"/>
    <col min="2" max="2" width="56.28515625" style="12" bestFit="1" customWidth="1"/>
    <col min="3" max="3" width="15.28515625" style="12" bestFit="1" customWidth="1"/>
    <col min="4" max="4" width="50" style="12" bestFit="1" customWidth="1"/>
    <col min="5" max="5" width="21.85546875" style="12" bestFit="1" customWidth="1"/>
    <col min="6" max="6" width="10.140625" style="13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223</v>
      </c>
    </row>
    <row r="2" spans="1:6">
      <c r="A2" s="12" t="s">
        <v>554</v>
      </c>
      <c r="B2" s="94" t="s">
        <v>555</v>
      </c>
      <c r="C2" s="94" t="s">
        <v>559</v>
      </c>
      <c r="D2" s="94" t="s">
        <v>556</v>
      </c>
      <c r="E2" s="94" t="s">
        <v>557</v>
      </c>
      <c r="F2" s="95">
        <v>2677</v>
      </c>
    </row>
    <row r="3" spans="1:6" ht="15">
      <c r="B3" s="14" t="s">
        <v>558</v>
      </c>
      <c r="C3" s="14"/>
      <c r="D3" s="14"/>
      <c r="E3" s="14"/>
      <c r="F3" s="15">
        <f>SUM(F2)</f>
        <v>2677</v>
      </c>
    </row>
    <row r="4" spans="1:6">
      <c r="B4" s="81" t="s">
        <v>560</v>
      </c>
      <c r="C4" s="81" t="s">
        <v>561</v>
      </c>
      <c r="D4" s="81" t="s">
        <v>568</v>
      </c>
      <c r="E4" s="81" t="s">
        <v>562</v>
      </c>
      <c r="F4" s="82">
        <v>3071</v>
      </c>
    </row>
    <row r="5" spans="1:6" ht="15">
      <c r="B5" s="14" t="s">
        <v>563</v>
      </c>
      <c r="C5" s="14"/>
      <c r="D5" s="14"/>
      <c r="E5" s="14"/>
      <c r="F5" s="15">
        <f>SUM(F4)</f>
        <v>3071</v>
      </c>
    </row>
    <row r="6" spans="1:6">
      <c r="B6" s="12" t="s">
        <v>566</v>
      </c>
      <c r="C6" s="12" t="s">
        <v>564</v>
      </c>
      <c r="D6" s="12" t="s">
        <v>565</v>
      </c>
      <c r="E6" s="12" t="s">
        <v>242</v>
      </c>
      <c r="F6" s="13">
        <v>3450</v>
      </c>
    </row>
    <row r="7" spans="1:6" ht="15">
      <c r="B7" s="14" t="s">
        <v>567</v>
      </c>
      <c r="C7" s="14"/>
      <c r="D7" s="14"/>
      <c r="E7" s="14"/>
      <c r="F7" s="15">
        <f>SUM(F6)</f>
        <v>3450</v>
      </c>
    </row>
    <row r="8" spans="1:6">
      <c r="B8" s="12" t="s">
        <v>569</v>
      </c>
      <c r="C8" s="12" t="s">
        <v>573</v>
      </c>
      <c r="D8" s="12" t="s">
        <v>571</v>
      </c>
      <c r="E8" s="12" t="s">
        <v>572</v>
      </c>
      <c r="F8" s="13">
        <v>2286</v>
      </c>
    </row>
    <row r="9" spans="1:6" ht="15">
      <c r="B9" s="14" t="s">
        <v>570</v>
      </c>
      <c r="C9" s="14"/>
      <c r="D9" s="14"/>
      <c r="E9" s="24"/>
      <c r="F9" s="15">
        <f>SUM(F8)</f>
        <v>2286</v>
      </c>
    </row>
    <row r="10" spans="1:6">
      <c r="B10" s="12" t="s">
        <v>574</v>
      </c>
      <c r="C10" s="12" t="s">
        <v>575</v>
      </c>
      <c r="D10" s="12" t="s">
        <v>1030</v>
      </c>
      <c r="E10" s="21" t="s">
        <v>244</v>
      </c>
      <c r="F10" s="13">
        <v>2746</v>
      </c>
    </row>
    <row r="11" spans="1:6" ht="15">
      <c r="B11" s="14" t="s">
        <v>576</v>
      </c>
      <c r="C11" s="14"/>
      <c r="D11" s="14"/>
      <c r="E11" s="24"/>
      <c r="F11" s="15">
        <f>SUM(F10)</f>
        <v>2746</v>
      </c>
    </row>
    <row r="12" spans="1:6">
      <c r="B12" s="12" t="s">
        <v>108</v>
      </c>
      <c r="C12" s="12" t="s">
        <v>577</v>
      </c>
      <c r="D12" s="12" t="s">
        <v>578</v>
      </c>
      <c r="E12" s="21" t="s">
        <v>241</v>
      </c>
      <c r="F12" s="13">
        <v>2662</v>
      </c>
    </row>
    <row r="13" spans="1:6" ht="15">
      <c r="B13" s="14" t="s">
        <v>109</v>
      </c>
      <c r="C13" s="14"/>
      <c r="D13" s="14"/>
      <c r="E13" s="24"/>
      <c r="F13" s="15">
        <f>SUM(F12)</f>
        <v>2662</v>
      </c>
    </row>
    <row r="14" spans="1:6">
      <c r="B14" s="12" t="s">
        <v>579</v>
      </c>
      <c r="C14" s="12" t="s">
        <v>580</v>
      </c>
      <c r="D14" s="12" t="s">
        <v>581</v>
      </c>
      <c r="E14" s="21" t="s">
        <v>244</v>
      </c>
      <c r="F14" s="13">
        <v>3577</v>
      </c>
    </row>
    <row r="15" spans="1:6">
      <c r="C15" s="12" t="s">
        <v>582</v>
      </c>
      <c r="D15" s="12" t="s">
        <v>583</v>
      </c>
      <c r="E15" s="21" t="s">
        <v>244</v>
      </c>
      <c r="F15" s="13">
        <v>3391</v>
      </c>
    </row>
    <row r="16" spans="1:6">
      <c r="C16" s="12" t="s">
        <v>586</v>
      </c>
      <c r="D16" s="12" t="s">
        <v>584</v>
      </c>
      <c r="E16" s="21" t="s">
        <v>244</v>
      </c>
      <c r="F16" s="13">
        <v>5249</v>
      </c>
    </row>
    <row r="17" spans="1:6">
      <c r="C17" s="12" t="s">
        <v>585</v>
      </c>
      <c r="D17" s="12" t="s">
        <v>587</v>
      </c>
      <c r="E17" s="21" t="s">
        <v>244</v>
      </c>
      <c r="F17" s="13">
        <v>2972</v>
      </c>
    </row>
    <row r="18" spans="1:6" ht="15">
      <c r="B18" s="14" t="s">
        <v>588</v>
      </c>
      <c r="C18" s="14"/>
      <c r="D18" s="14"/>
      <c r="E18" s="24"/>
      <c r="F18" s="15">
        <f>SUM(F14:F17)</f>
        <v>15189</v>
      </c>
    </row>
    <row r="19" spans="1:6">
      <c r="B19" s="92" t="s">
        <v>110</v>
      </c>
      <c r="C19" s="92" t="s">
        <v>589</v>
      </c>
      <c r="D19" s="92" t="s">
        <v>111</v>
      </c>
      <c r="E19" s="92" t="s">
        <v>243</v>
      </c>
      <c r="F19" s="93">
        <v>1580</v>
      </c>
    </row>
    <row r="20" spans="1:6" ht="15">
      <c r="B20" s="14" t="s">
        <v>112</v>
      </c>
      <c r="C20" s="14"/>
      <c r="D20" s="14"/>
      <c r="E20" s="14"/>
      <c r="F20" s="15">
        <f>SUM(F19)</f>
        <v>1580</v>
      </c>
    </row>
    <row r="21" spans="1:6" ht="15">
      <c r="A21" s="16" t="s">
        <v>590</v>
      </c>
      <c r="B21" s="16"/>
      <c r="C21" s="16"/>
      <c r="D21" s="16"/>
      <c r="E21" s="16"/>
      <c r="F21" s="17">
        <f>SUM(F20,F18,F13,F11,F9,F7,F5,F3)</f>
        <v>33661</v>
      </c>
    </row>
    <row r="22" spans="1:6">
      <c r="A22" s="12" t="s">
        <v>208</v>
      </c>
      <c r="F22" s="13">
        <v>33750</v>
      </c>
    </row>
  </sheetData>
  <autoFilter ref="E1:E22" xr:uid="{00000000-0009-0000-0000-000008000000}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zoomScaleNormal="100" workbookViewId="0">
      <selection activeCell="D4" sqref="D4"/>
    </sheetView>
  </sheetViews>
  <sheetFormatPr baseColWidth="10" defaultColWidth="11.42578125" defaultRowHeight="14.25"/>
  <cols>
    <col min="1" max="1" width="16.140625" style="12" bestFit="1" customWidth="1"/>
    <col min="2" max="2" width="33.28515625" style="12" bestFit="1" customWidth="1"/>
    <col min="3" max="3" width="16.42578125" style="12" bestFit="1" customWidth="1"/>
    <col min="4" max="4" width="44" style="12" bestFit="1" customWidth="1"/>
    <col min="5" max="5" width="21.8554687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6">
      <c r="A2" s="12" t="s">
        <v>591</v>
      </c>
      <c r="B2" s="12" t="s">
        <v>113</v>
      </c>
      <c r="C2" s="12" t="s">
        <v>593</v>
      </c>
      <c r="D2" s="12" t="s">
        <v>778</v>
      </c>
      <c r="E2" s="19" t="s">
        <v>325</v>
      </c>
      <c r="F2" s="13">
        <v>5042</v>
      </c>
    </row>
    <row r="3" spans="1:6" ht="15">
      <c r="B3" s="14" t="s">
        <v>114</v>
      </c>
      <c r="C3" s="14"/>
      <c r="D3" s="14"/>
      <c r="E3" s="20"/>
      <c r="F3" s="15">
        <f>SUM(F2)</f>
        <v>5042</v>
      </c>
    </row>
    <row r="4" spans="1:6">
      <c r="B4" s="12" t="s">
        <v>115</v>
      </c>
      <c r="C4" s="12" t="s">
        <v>594</v>
      </c>
      <c r="D4" s="12" t="s">
        <v>596</v>
      </c>
      <c r="E4" s="19" t="s">
        <v>341</v>
      </c>
      <c r="F4" s="13">
        <v>2966</v>
      </c>
    </row>
    <row r="5" spans="1:6" ht="15">
      <c r="B5" s="14" t="s">
        <v>116</v>
      </c>
      <c r="C5" s="14"/>
      <c r="D5" s="14"/>
      <c r="E5" s="20"/>
      <c r="F5" s="15">
        <f>SUM(F4)</f>
        <v>2966</v>
      </c>
    </row>
    <row r="6" spans="1:6">
      <c r="B6" s="12" t="s">
        <v>117</v>
      </c>
      <c r="C6" s="12" t="s">
        <v>595</v>
      </c>
      <c r="D6" s="12" t="s">
        <v>597</v>
      </c>
      <c r="E6" s="19" t="s">
        <v>325</v>
      </c>
      <c r="F6" s="13">
        <v>4154</v>
      </c>
    </row>
    <row r="7" spans="1:6" ht="15">
      <c r="B7" s="14" t="s">
        <v>118</v>
      </c>
      <c r="C7" s="14"/>
      <c r="D7" s="14"/>
      <c r="E7" s="20"/>
      <c r="F7" s="15">
        <f>SUM(F6)</f>
        <v>4154</v>
      </c>
    </row>
    <row r="8" spans="1:6">
      <c r="B8" s="12" t="s">
        <v>600</v>
      </c>
      <c r="C8" s="12" t="s">
        <v>599</v>
      </c>
      <c r="D8" s="12" t="s">
        <v>602</v>
      </c>
      <c r="E8" s="19" t="s">
        <v>603</v>
      </c>
      <c r="F8" s="13">
        <v>2235</v>
      </c>
    </row>
    <row r="9" spans="1:6" ht="15">
      <c r="B9" s="14" t="s">
        <v>601</v>
      </c>
      <c r="C9" s="14"/>
      <c r="D9" s="14"/>
      <c r="E9" s="20"/>
      <c r="F9" s="15">
        <f>SUM(F8)</f>
        <v>2235</v>
      </c>
    </row>
    <row r="10" spans="1:6">
      <c r="B10" s="12" t="s">
        <v>119</v>
      </c>
      <c r="C10" s="12" t="s">
        <v>604</v>
      </c>
      <c r="D10" s="12" t="s">
        <v>605</v>
      </c>
      <c r="E10" s="19" t="s">
        <v>326</v>
      </c>
      <c r="F10" s="13">
        <v>2639</v>
      </c>
    </row>
    <row r="11" spans="1:6" ht="15">
      <c r="B11" s="14" t="s">
        <v>120</v>
      </c>
      <c r="C11" s="14"/>
      <c r="D11" s="14"/>
      <c r="E11" s="20"/>
      <c r="F11" s="15">
        <f>SUM(F10)</f>
        <v>2639</v>
      </c>
    </row>
    <row r="12" spans="1:6">
      <c r="B12" s="12" t="s">
        <v>598</v>
      </c>
      <c r="C12" s="12" t="s">
        <v>606</v>
      </c>
      <c r="D12" s="12" t="s">
        <v>607</v>
      </c>
      <c r="E12" s="19" t="s">
        <v>327</v>
      </c>
      <c r="F12" s="13">
        <v>3099</v>
      </c>
    </row>
    <row r="13" spans="1:6">
      <c r="C13" s="12" t="s">
        <v>610</v>
      </c>
      <c r="D13" s="12" t="s">
        <v>608</v>
      </c>
      <c r="E13" s="19" t="s">
        <v>327</v>
      </c>
      <c r="F13" s="13">
        <v>3167</v>
      </c>
    </row>
    <row r="14" spans="1:6">
      <c r="C14" s="12" t="s">
        <v>609</v>
      </c>
      <c r="D14" s="12" t="s">
        <v>611</v>
      </c>
      <c r="E14" s="19" t="s">
        <v>327</v>
      </c>
      <c r="F14" s="13">
        <v>1694</v>
      </c>
    </row>
    <row r="15" spans="1:6">
      <c r="C15" s="12" t="s">
        <v>612</v>
      </c>
      <c r="D15" s="12" t="s">
        <v>613</v>
      </c>
      <c r="E15" s="19" t="s">
        <v>327</v>
      </c>
      <c r="F15" s="13">
        <v>3595</v>
      </c>
    </row>
    <row r="16" spans="1:6" ht="15">
      <c r="B16" s="14" t="s">
        <v>614</v>
      </c>
      <c r="C16" s="14"/>
      <c r="D16" s="14"/>
      <c r="E16" s="20"/>
      <c r="F16" s="15">
        <f>SUM(F12:F15)</f>
        <v>11555</v>
      </c>
    </row>
    <row r="17" spans="1:6">
      <c r="B17" s="12" t="s">
        <v>121</v>
      </c>
      <c r="C17" s="12" t="s">
        <v>615</v>
      </c>
      <c r="D17" s="12" t="s">
        <v>122</v>
      </c>
      <c r="E17" s="19" t="s">
        <v>328</v>
      </c>
      <c r="F17" s="13">
        <v>6076</v>
      </c>
    </row>
    <row r="18" spans="1:6">
      <c r="C18" s="12" t="s">
        <v>616</v>
      </c>
      <c r="D18" s="12" t="s">
        <v>123</v>
      </c>
      <c r="E18" s="19" t="s">
        <v>328</v>
      </c>
      <c r="F18" s="13">
        <v>1726</v>
      </c>
    </row>
    <row r="19" spans="1:6">
      <c r="C19" s="12" t="s">
        <v>617</v>
      </c>
      <c r="D19" s="12" t="s">
        <v>124</v>
      </c>
      <c r="E19" s="19" t="s">
        <v>328</v>
      </c>
      <c r="F19" s="13">
        <v>1754</v>
      </c>
    </row>
    <row r="20" spans="1:6" ht="15">
      <c r="B20" s="14" t="s">
        <v>125</v>
      </c>
      <c r="C20" s="14"/>
      <c r="D20" s="14"/>
      <c r="E20" s="20"/>
      <c r="F20" s="15">
        <f>SUM(F17:F19)</f>
        <v>9556</v>
      </c>
    </row>
    <row r="21" spans="1:6" ht="15">
      <c r="A21" s="16" t="s">
        <v>592</v>
      </c>
      <c r="B21" s="16"/>
      <c r="C21" s="16"/>
      <c r="D21" s="16"/>
      <c r="E21" s="18"/>
      <c r="F21" s="17">
        <f>SUM(F20,F16,F11,F9,F7,F5,F3)</f>
        <v>38147</v>
      </c>
    </row>
    <row r="22" spans="1:6">
      <c r="A22" s="12" t="s">
        <v>208</v>
      </c>
      <c r="F22" s="13">
        <v>38300</v>
      </c>
    </row>
  </sheetData>
  <autoFilter ref="E1:E22" xr:uid="{00000000-0009-0000-0000-000009000000}"/>
  <phoneticPr fontId="5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"/>
  <sheetViews>
    <sheetView workbookViewId="0">
      <selection activeCell="F20" sqref="F20"/>
    </sheetView>
  </sheetViews>
  <sheetFormatPr baseColWidth="10" defaultColWidth="11.42578125" defaultRowHeight="14.25"/>
  <cols>
    <col min="1" max="1" width="15.42578125" style="12" bestFit="1" customWidth="1"/>
    <col min="2" max="2" width="40.42578125" style="12" bestFit="1" customWidth="1"/>
    <col min="3" max="3" width="15.7109375" style="12" bestFit="1" customWidth="1"/>
    <col min="4" max="4" width="33.85546875" style="12" bestFit="1" customWidth="1"/>
    <col min="5" max="5" width="14.140625" style="12" bestFit="1" customWidth="1"/>
    <col min="6" max="6" width="8.5703125" style="13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6">
      <c r="A2" s="12" t="s">
        <v>618</v>
      </c>
      <c r="B2" s="12" t="s">
        <v>619</v>
      </c>
      <c r="C2" s="12" t="s">
        <v>620</v>
      </c>
      <c r="D2" s="12" t="s">
        <v>621</v>
      </c>
      <c r="E2" s="19" t="s">
        <v>622</v>
      </c>
      <c r="F2" s="13">
        <v>2541</v>
      </c>
    </row>
    <row r="3" spans="1:6" ht="15">
      <c r="B3" s="14" t="s">
        <v>152</v>
      </c>
      <c r="C3" s="14"/>
      <c r="D3" s="14"/>
      <c r="E3" s="20"/>
      <c r="F3" s="15">
        <f>SUM(F2)</f>
        <v>2541</v>
      </c>
    </row>
    <row r="4" spans="1:6">
      <c r="B4" s="12" t="s">
        <v>153</v>
      </c>
      <c r="C4" s="12" t="s">
        <v>623</v>
      </c>
      <c r="D4" s="12" t="s">
        <v>154</v>
      </c>
      <c r="E4" s="19" t="s">
        <v>220</v>
      </c>
      <c r="F4" s="13">
        <v>603</v>
      </c>
    </row>
    <row r="5" spans="1:6" ht="15">
      <c r="B5" s="14" t="s">
        <v>155</v>
      </c>
      <c r="C5" s="14"/>
      <c r="D5" s="14"/>
      <c r="E5" s="20"/>
      <c r="F5" s="15">
        <f>SUM(F4)</f>
        <v>603</v>
      </c>
    </row>
    <row r="6" spans="1:6">
      <c r="B6" s="12" t="s">
        <v>329</v>
      </c>
      <c r="C6" s="12" t="s">
        <v>624</v>
      </c>
      <c r="D6" s="12" t="s">
        <v>330</v>
      </c>
      <c r="E6" s="19" t="s">
        <v>220</v>
      </c>
      <c r="F6" s="13">
        <v>2169</v>
      </c>
    </row>
    <row r="7" spans="1:6" ht="15">
      <c r="B7" s="14" t="s">
        <v>331</v>
      </c>
      <c r="C7" s="14"/>
      <c r="D7" s="14"/>
      <c r="E7" s="20"/>
      <c r="F7" s="15">
        <f>SUM(F6)</f>
        <v>2169</v>
      </c>
    </row>
    <row r="8" spans="1:6">
      <c r="B8" s="12" t="s">
        <v>156</v>
      </c>
      <c r="C8" s="12" t="s">
        <v>625</v>
      </c>
      <c r="D8" s="12" t="s">
        <v>626</v>
      </c>
      <c r="E8" s="19" t="s">
        <v>221</v>
      </c>
      <c r="F8" s="13">
        <v>2721</v>
      </c>
    </row>
    <row r="9" spans="1:6" ht="15">
      <c r="B9" s="14" t="s">
        <v>157</v>
      </c>
      <c r="C9" s="14"/>
      <c r="D9" s="14"/>
      <c r="E9" s="20"/>
      <c r="F9" s="15">
        <f>SUM(F8:F8)</f>
        <v>2721</v>
      </c>
    </row>
    <row r="10" spans="1:6">
      <c r="B10" s="12" t="s">
        <v>627</v>
      </c>
      <c r="C10" s="12" t="s">
        <v>633</v>
      </c>
      <c r="D10" s="12" t="s">
        <v>628</v>
      </c>
      <c r="E10" s="19" t="s">
        <v>221</v>
      </c>
      <c r="F10" s="13">
        <v>4789</v>
      </c>
    </row>
    <row r="11" spans="1:6">
      <c r="C11" s="12" t="s">
        <v>634</v>
      </c>
      <c r="D11" s="12" t="s">
        <v>629</v>
      </c>
      <c r="E11" s="19" t="s">
        <v>221</v>
      </c>
      <c r="F11" s="13">
        <v>6481</v>
      </c>
    </row>
    <row r="12" spans="1:6" ht="15">
      <c r="B12" s="14" t="s">
        <v>630</v>
      </c>
      <c r="C12" s="14"/>
      <c r="D12" s="14"/>
      <c r="E12" s="20"/>
      <c r="F12" s="15">
        <f>SUM(F10:F11)</f>
        <v>11270</v>
      </c>
    </row>
    <row r="13" spans="1:6">
      <c r="B13" s="12" t="s">
        <v>158</v>
      </c>
      <c r="C13" s="12" t="s">
        <v>631</v>
      </c>
      <c r="D13" s="12" t="s">
        <v>632</v>
      </c>
      <c r="E13" s="19" t="s">
        <v>222</v>
      </c>
      <c r="F13" s="13">
        <v>3748</v>
      </c>
    </row>
    <row r="14" spans="1:6" ht="15">
      <c r="B14" s="14" t="s">
        <v>159</v>
      </c>
      <c r="C14" s="14"/>
      <c r="D14" s="14"/>
      <c r="E14" s="20"/>
      <c r="F14" s="15">
        <f>SUM(F13)</f>
        <v>3748</v>
      </c>
    </row>
    <row r="15" spans="1:6">
      <c r="B15" s="12" t="s">
        <v>160</v>
      </c>
      <c r="C15" s="12" t="s">
        <v>635</v>
      </c>
      <c r="D15" s="12" t="s">
        <v>637</v>
      </c>
      <c r="E15" s="19" t="s">
        <v>219</v>
      </c>
      <c r="F15" s="13">
        <v>2794</v>
      </c>
    </row>
    <row r="16" spans="1:6">
      <c r="C16" s="12" t="s">
        <v>636</v>
      </c>
      <c r="D16" s="12" t="s">
        <v>161</v>
      </c>
      <c r="E16" s="19" t="s">
        <v>219</v>
      </c>
      <c r="F16" s="13">
        <v>2213</v>
      </c>
    </row>
    <row r="17" spans="1:6" ht="15">
      <c r="B17" s="14" t="s">
        <v>162</v>
      </c>
      <c r="C17" s="14"/>
      <c r="D17" s="14"/>
      <c r="E17" s="20"/>
      <c r="F17" s="15">
        <f>SUM(F15:F16)</f>
        <v>5007</v>
      </c>
    </row>
    <row r="18" spans="1:6" ht="15">
      <c r="A18" s="16" t="s">
        <v>783</v>
      </c>
      <c r="B18" s="16"/>
      <c r="C18" s="16"/>
      <c r="D18" s="16"/>
      <c r="E18" s="18"/>
      <c r="F18" s="17">
        <f>SUM(F17,F14,F12,F9,F7,F5,F3)</f>
        <v>28059</v>
      </c>
    </row>
    <row r="19" spans="1:6">
      <c r="A19" s="12" t="s">
        <v>208</v>
      </c>
      <c r="F19" s="13">
        <v>28200</v>
      </c>
    </row>
  </sheetData>
  <autoFilter ref="E1:E19" xr:uid="{00000000-0009-0000-0000-00000A000000}"/>
  <phoneticPr fontId="5" type="noConversion"/>
  <pageMargins left="0.7" right="0.7" top="0.78740157499999996" bottom="0.78740157499999996" header="0.3" footer="0.3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workbookViewId="0">
      <selection activeCell="F15" sqref="F15"/>
    </sheetView>
  </sheetViews>
  <sheetFormatPr baseColWidth="10" defaultColWidth="11.42578125" defaultRowHeight="14.25"/>
  <cols>
    <col min="1" max="1" width="16.5703125" style="12" bestFit="1" customWidth="1"/>
    <col min="2" max="2" width="29.140625" style="12" bestFit="1" customWidth="1"/>
    <col min="3" max="3" width="14.5703125" style="12" bestFit="1" customWidth="1"/>
    <col min="4" max="4" width="29.7109375" style="12" bestFit="1" customWidth="1"/>
    <col min="5" max="5" width="6.7109375" style="12" bestFit="1" customWidth="1"/>
    <col min="6" max="6" width="9.28515625" style="13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223</v>
      </c>
    </row>
    <row r="2" spans="1:6">
      <c r="A2" s="12" t="s">
        <v>638</v>
      </c>
      <c r="B2" s="12" t="s">
        <v>163</v>
      </c>
      <c r="C2" s="12" t="s">
        <v>640</v>
      </c>
      <c r="D2" s="12" t="s">
        <v>641</v>
      </c>
      <c r="E2" s="12" t="s">
        <v>236</v>
      </c>
      <c r="F2" s="13">
        <v>5149</v>
      </c>
    </row>
    <row r="3" spans="1:6" ht="15">
      <c r="B3" s="14" t="s">
        <v>164</v>
      </c>
      <c r="C3" s="14"/>
      <c r="D3" s="14"/>
      <c r="E3" s="14"/>
      <c r="F3" s="15">
        <f>SUM(F2:F2)</f>
        <v>5149</v>
      </c>
    </row>
    <row r="4" spans="1:6">
      <c r="B4" s="12" t="s">
        <v>165</v>
      </c>
      <c r="C4" s="12" t="s">
        <v>642</v>
      </c>
      <c r="D4" s="12" t="s">
        <v>643</v>
      </c>
      <c r="E4" s="12" t="s">
        <v>237</v>
      </c>
      <c r="F4" s="13">
        <v>4111</v>
      </c>
    </row>
    <row r="5" spans="1:6" ht="15">
      <c r="B5" s="14" t="s">
        <v>166</v>
      </c>
      <c r="C5" s="14"/>
      <c r="D5" s="14"/>
      <c r="E5" s="14"/>
      <c r="F5" s="15">
        <f>SUM(F4:F4)</f>
        <v>4111</v>
      </c>
    </row>
    <row r="6" spans="1:6">
      <c r="B6" s="12" t="s">
        <v>167</v>
      </c>
      <c r="C6" s="12" t="s">
        <v>644</v>
      </c>
      <c r="D6" s="12" t="s">
        <v>645</v>
      </c>
      <c r="E6" s="12" t="s">
        <v>238</v>
      </c>
      <c r="F6" s="13">
        <v>3971</v>
      </c>
    </row>
    <row r="7" spans="1:6" ht="15">
      <c r="B7" s="14" t="s">
        <v>168</v>
      </c>
      <c r="C7" s="14"/>
      <c r="D7" s="14"/>
      <c r="E7" s="14"/>
      <c r="F7" s="15">
        <f>SUM(F6:F6)</f>
        <v>3971</v>
      </c>
    </row>
    <row r="8" spans="1:6">
      <c r="B8" s="12" t="s">
        <v>169</v>
      </c>
      <c r="C8" s="12" t="s">
        <v>646</v>
      </c>
      <c r="D8" s="12" t="s">
        <v>648</v>
      </c>
      <c r="E8" s="12" t="s">
        <v>239</v>
      </c>
      <c r="F8" s="13">
        <v>2490</v>
      </c>
    </row>
    <row r="9" spans="1:6">
      <c r="C9" s="12" t="s">
        <v>647</v>
      </c>
      <c r="D9" s="12" t="s">
        <v>649</v>
      </c>
      <c r="E9" s="12" t="s">
        <v>240</v>
      </c>
      <c r="F9" s="13">
        <v>1506</v>
      </c>
    </row>
    <row r="10" spans="1:6" ht="15">
      <c r="B10" s="14" t="s">
        <v>170</v>
      </c>
      <c r="C10" s="14"/>
      <c r="D10" s="14"/>
      <c r="E10" s="14"/>
      <c r="F10" s="15">
        <f>SUM(F8:F9)</f>
        <v>3996</v>
      </c>
    </row>
    <row r="11" spans="1:6">
      <c r="B11" s="12" t="s">
        <v>650</v>
      </c>
      <c r="C11" s="12" t="s">
        <v>651</v>
      </c>
      <c r="D11" s="12" t="s">
        <v>652</v>
      </c>
      <c r="E11" s="12" t="s">
        <v>239</v>
      </c>
      <c r="F11" s="13">
        <v>4700</v>
      </c>
    </row>
    <row r="12" spans="1:6">
      <c r="C12" s="12" t="s">
        <v>653</v>
      </c>
      <c r="D12" s="12" t="s">
        <v>654</v>
      </c>
      <c r="E12" s="12" t="s">
        <v>239</v>
      </c>
      <c r="F12" s="13">
        <v>5483</v>
      </c>
    </row>
    <row r="13" spans="1:6">
      <c r="C13" s="12" t="s">
        <v>655</v>
      </c>
      <c r="D13" s="12" t="s">
        <v>656</v>
      </c>
      <c r="E13" s="12" t="s">
        <v>239</v>
      </c>
      <c r="F13" s="13">
        <v>3118</v>
      </c>
    </row>
    <row r="14" spans="1:6">
      <c r="C14" s="12" t="s">
        <v>657</v>
      </c>
      <c r="D14" s="12" t="s">
        <v>658</v>
      </c>
      <c r="E14" s="12" t="s">
        <v>239</v>
      </c>
      <c r="F14" s="13">
        <v>4993</v>
      </c>
    </row>
    <row r="15" spans="1:6" ht="15">
      <c r="B15" s="14" t="s">
        <v>659</v>
      </c>
      <c r="C15" s="14"/>
      <c r="D15" s="14"/>
      <c r="E15" s="14"/>
      <c r="F15" s="15">
        <f>SUM(F11:F14)</f>
        <v>18294</v>
      </c>
    </row>
    <row r="16" spans="1:6" ht="15">
      <c r="A16" s="16" t="s">
        <v>639</v>
      </c>
      <c r="B16" s="16"/>
      <c r="C16" s="16"/>
      <c r="D16" s="16"/>
      <c r="E16" s="18"/>
      <c r="F16" s="17">
        <f>SUM(F15,F10,F7,F5,F3)</f>
        <v>35521</v>
      </c>
    </row>
    <row r="17" spans="1:6">
      <c r="A17" s="12" t="s">
        <v>208</v>
      </c>
      <c r="F17" s="13">
        <v>35700</v>
      </c>
    </row>
  </sheetData>
  <autoFilter ref="A1:F184" xr:uid="{00000000-0009-0000-0000-00000B000000}"/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7B662-032A-4923-9119-5A8B50C62CD7}">
  <dimension ref="A1:F44"/>
  <sheetViews>
    <sheetView workbookViewId="0">
      <selection activeCell="F16" sqref="F16"/>
    </sheetView>
  </sheetViews>
  <sheetFormatPr baseColWidth="10" defaultRowHeight="15"/>
  <cols>
    <col min="1" max="1" width="17.42578125" bestFit="1" customWidth="1"/>
    <col min="2" max="2" width="32.5703125" bestFit="1" customWidth="1"/>
    <col min="3" max="3" width="16.42578125" bestFit="1" customWidth="1"/>
    <col min="4" max="4" width="32.140625" bestFit="1" customWidth="1"/>
    <col min="5" max="5" width="14.140625" bestFit="1" customWidth="1"/>
    <col min="6" max="6" width="8.5703125" bestFit="1" customWidth="1"/>
  </cols>
  <sheetData>
    <row r="1" spans="1:6" s="12" customFormat="1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6">
      <c r="A2" s="12" t="s">
        <v>825</v>
      </c>
      <c r="B2" s="12" t="s">
        <v>784</v>
      </c>
      <c r="C2" s="12" t="s">
        <v>826</v>
      </c>
      <c r="D2" s="12" t="s">
        <v>785</v>
      </c>
      <c r="E2" s="19" t="s">
        <v>786</v>
      </c>
      <c r="F2" s="13">
        <v>2766</v>
      </c>
    </row>
    <row r="3" spans="1:6">
      <c r="A3" s="12"/>
      <c r="B3" s="12"/>
      <c r="C3" s="12" t="s">
        <v>827</v>
      </c>
      <c r="D3" s="12" t="s">
        <v>787</v>
      </c>
      <c r="E3" s="19" t="s">
        <v>786</v>
      </c>
      <c r="F3" s="13">
        <v>1572</v>
      </c>
    </row>
    <row r="4" spans="1:6">
      <c r="A4" s="14"/>
      <c r="B4" s="14" t="s">
        <v>788</v>
      </c>
      <c r="C4" s="14"/>
      <c r="D4" s="14"/>
      <c r="E4" s="20"/>
      <c r="F4" s="15">
        <f>SUM(F2:F3)</f>
        <v>4338</v>
      </c>
    </row>
    <row r="5" spans="1:6">
      <c r="A5" s="12"/>
      <c r="B5" s="12" t="s">
        <v>789</v>
      </c>
      <c r="C5" s="12" t="s">
        <v>828</v>
      </c>
      <c r="D5" s="12" t="s">
        <v>829</v>
      </c>
      <c r="E5" s="19" t="s">
        <v>830</v>
      </c>
      <c r="F5" s="13">
        <v>2437</v>
      </c>
    </row>
    <row r="6" spans="1:6">
      <c r="A6" s="12"/>
      <c r="B6" s="14" t="s">
        <v>791</v>
      </c>
      <c r="C6" s="14"/>
      <c r="D6" s="14"/>
      <c r="E6" s="20"/>
      <c r="F6" s="15">
        <f>SUM(F5)</f>
        <v>2437</v>
      </c>
    </row>
    <row r="7" spans="1:6">
      <c r="A7" s="12"/>
      <c r="B7" s="12" t="s">
        <v>792</v>
      </c>
      <c r="C7" s="12" t="s">
        <v>831</v>
      </c>
      <c r="D7" s="12" t="s">
        <v>832</v>
      </c>
      <c r="E7" s="19" t="s">
        <v>790</v>
      </c>
      <c r="F7" s="13">
        <v>3629</v>
      </c>
    </row>
    <row r="8" spans="1:6">
      <c r="A8" s="12"/>
      <c r="B8" s="14" t="s">
        <v>793</v>
      </c>
      <c r="C8" s="14"/>
      <c r="D8" s="14"/>
      <c r="E8" s="20"/>
      <c r="F8" s="15">
        <f>SUM(F7)</f>
        <v>3629</v>
      </c>
    </row>
    <row r="9" spans="1:6">
      <c r="A9" s="12"/>
      <c r="B9" s="12" t="s">
        <v>794</v>
      </c>
      <c r="C9" s="12" t="s">
        <v>833</v>
      </c>
      <c r="D9" s="12" t="s">
        <v>834</v>
      </c>
      <c r="E9" s="19" t="s">
        <v>835</v>
      </c>
      <c r="F9" s="13">
        <v>6185</v>
      </c>
    </row>
    <row r="10" spans="1:6">
      <c r="A10" s="12"/>
      <c r="B10" s="14" t="s">
        <v>795</v>
      </c>
      <c r="C10" s="14"/>
      <c r="D10" s="14"/>
      <c r="E10" s="20"/>
      <c r="F10" s="15">
        <f>SUM(F9)</f>
        <v>6185</v>
      </c>
    </row>
    <row r="11" spans="1:6">
      <c r="A11" s="12"/>
      <c r="B11" s="12" t="s">
        <v>796</v>
      </c>
      <c r="C11" s="12" t="s">
        <v>836</v>
      </c>
      <c r="D11" s="12" t="s">
        <v>797</v>
      </c>
      <c r="E11" s="19" t="s">
        <v>798</v>
      </c>
      <c r="F11" s="13">
        <v>3509</v>
      </c>
    </row>
    <row r="12" spans="1:6">
      <c r="A12" s="12"/>
      <c r="B12" s="12"/>
      <c r="C12" s="12" t="s">
        <v>837</v>
      </c>
      <c r="D12" s="12" t="s">
        <v>799</v>
      </c>
      <c r="E12" s="19" t="s">
        <v>798</v>
      </c>
      <c r="F12" s="13">
        <v>1417</v>
      </c>
    </row>
    <row r="13" spans="1:6">
      <c r="A13" s="12"/>
      <c r="B13" s="14" t="s">
        <v>800</v>
      </c>
      <c r="C13" s="14"/>
      <c r="D13" s="14"/>
      <c r="E13" s="20"/>
      <c r="F13" s="15">
        <f>SUM(F11:F12)</f>
        <v>4926</v>
      </c>
    </row>
    <row r="14" spans="1:6">
      <c r="A14" s="12"/>
      <c r="B14" s="12" t="s">
        <v>801</v>
      </c>
      <c r="C14" s="12" t="s">
        <v>838</v>
      </c>
      <c r="D14" s="12" t="s">
        <v>839</v>
      </c>
      <c r="E14" s="19" t="s">
        <v>802</v>
      </c>
      <c r="F14" s="13">
        <v>4260</v>
      </c>
    </row>
    <row r="15" spans="1:6">
      <c r="A15" s="12"/>
      <c r="B15" s="14" t="s">
        <v>803</v>
      </c>
      <c r="C15" s="14"/>
      <c r="D15" s="14"/>
      <c r="E15" s="20"/>
      <c r="F15" s="15">
        <f>SUM(F14)</f>
        <v>4260</v>
      </c>
    </row>
    <row r="16" spans="1:6">
      <c r="A16" s="12"/>
      <c r="B16" s="12" t="s">
        <v>804</v>
      </c>
      <c r="C16" s="12" t="s">
        <v>840</v>
      </c>
      <c r="D16" s="12" t="s">
        <v>843</v>
      </c>
      <c r="E16" s="19" t="s">
        <v>844</v>
      </c>
      <c r="F16" s="13">
        <v>1754</v>
      </c>
    </row>
    <row r="17" spans="1:6">
      <c r="A17" s="12"/>
      <c r="B17" s="12"/>
      <c r="C17" s="12" t="s">
        <v>841</v>
      </c>
      <c r="D17" s="12" t="s">
        <v>806</v>
      </c>
      <c r="E17" s="19" t="s">
        <v>805</v>
      </c>
      <c r="F17" s="13">
        <v>1282</v>
      </c>
    </row>
    <row r="18" spans="1:6">
      <c r="A18" s="12"/>
      <c r="B18" s="12"/>
      <c r="C18" s="12" t="s">
        <v>842</v>
      </c>
      <c r="D18" s="12" t="s">
        <v>807</v>
      </c>
      <c r="E18" s="19" t="s">
        <v>808</v>
      </c>
      <c r="F18" s="13">
        <v>2168</v>
      </c>
    </row>
    <row r="19" spans="1:6">
      <c r="A19" s="12"/>
      <c r="B19" s="14" t="s">
        <v>809</v>
      </c>
      <c r="C19" s="14"/>
      <c r="D19" s="14"/>
      <c r="E19" s="20"/>
      <c r="F19" s="15">
        <f>SUM(F16:F18)</f>
        <v>5204</v>
      </c>
    </row>
    <row r="20" spans="1:6">
      <c r="A20" s="12"/>
      <c r="B20" s="12" t="s">
        <v>810</v>
      </c>
      <c r="C20" s="12" t="s">
        <v>845</v>
      </c>
      <c r="D20" s="12" t="s">
        <v>811</v>
      </c>
      <c r="E20" s="19" t="s">
        <v>812</v>
      </c>
      <c r="F20" s="13">
        <v>2408</v>
      </c>
    </row>
    <row r="21" spans="1:6">
      <c r="A21" s="12"/>
      <c r="B21" s="12"/>
      <c r="C21" s="12" t="s">
        <v>846</v>
      </c>
      <c r="D21" s="12" t="s">
        <v>813</v>
      </c>
      <c r="E21" s="19" t="s">
        <v>812</v>
      </c>
      <c r="F21" s="13">
        <v>2918</v>
      </c>
    </row>
    <row r="22" spans="1:6">
      <c r="A22" s="12"/>
      <c r="B22" s="12"/>
      <c r="C22" s="12" t="s">
        <v>847</v>
      </c>
      <c r="D22" s="12" t="s">
        <v>848</v>
      </c>
      <c r="E22" s="19" t="s">
        <v>812</v>
      </c>
      <c r="F22" s="13">
        <v>3464</v>
      </c>
    </row>
    <row r="23" spans="1:6">
      <c r="A23" s="12"/>
      <c r="B23" s="14" t="s">
        <v>814</v>
      </c>
      <c r="C23" s="14"/>
      <c r="D23" s="14"/>
      <c r="E23" s="20"/>
      <c r="F23" s="15">
        <f>SUM(F20:F22)</f>
        <v>8790</v>
      </c>
    </row>
    <row r="24" spans="1:6">
      <c r="A24" s="12"/>
      <c r="B24" s="12" t="s">
        <v>815</v>
      </c>
      <c r="C24" s="12" t="s">
        <v>849</v>
      </c>
      <c r="D24" s="12" t="s">
        <v>850</v>
      </c>
      <c r="E24" s="19" t="s">
        <v>812</v>
      </c>
      <c r="F24" s="13">
        <v>1771</v>
      </c>
    </row>
    <row r="25" spans="1:6">
      <c r="A25" s="12"/>
      <c r="B25" s="14" t="s">
        <v>816</v>
      </c>
      <c r="C25" s="14"/>
      <c r="D25" s="14"/>
      <c r="E25" s="20"/>
      <c r="F25" s="15">
        <f>SUM(F24)</f>
        <v>1771</v>
      </c>
    </row>
    <row r="26" spans="1:6">
      <c r="A26" s="12"/>
      <c r="B26" s="12" t="s">
        <v>817</v>
      </c>
      <c r="C26" s="12" t="s">
        <v>851</v>
      </c>
      <c r="D26" s="12" t="s">
        <v>852</v>
      </c>
      <c r="E26" s="19" t="s">
        <v>812</v>
      </c>
      <c r="F26" s="13">
        <v>3577</v>
      </c>
    </row>
    <row r="27" spans="1:6">
      <c r="A27" s="12"/>
      <c r="B27" s="14" t="s">
        <v>818</v>
      </c>
      <c r="C27" s="14"/>
      <c r="D27" s="14"/>
      <c r="E27" s="20"/>
      <c r="F27" s="15">
        <f>SUM(F26)</f>
        <v>3577</v>
      </c>
    </row>
    <row r="28" spans="1:6">
      <c r="A28" s="12"/>
      <c r="B28" s="12" t="s">
        <v>819</v>
      </c>
      <c r="C28" s="12" t="s">
        <v>853</v>
      </c>
      <c r="D28" s="12" t="s">
        <v>820</v>
      </c>
      <c r="E28" s="19" t="s">
        <v>812</v>
      </c>
      <c r="F28" s="13">
        <v>3765</v>
      </c>
    </row>
    <row r="29" spans="1:6">
      <c r="A29" s="12"/>
      <c r="B29" s="12"/>
      <c r="C29" s="12" t="s">
        <v>854</v>
      </c>
      <c r="D29" s="12" t="s">
        <v>821</v>
      </c>
      <c r="E29" s="19" t="s">
        <v>812</v>
      </c>
      <c r="F29" s="13">
        <v>3492</v>
      </c>
    </row>
    <row r="30" spans="1:6">
      <c r="A30" s="12"/>
      <c r="B30" s="14" t="s">
        <v>822</v>
      </c>
      <c r="C30" s="14"/>
      <c r="D30" s="14"/>
      <c r="E30" s="20"/>
      <c r="F30" s="15">
        <f>SUM(F28:F29)</f>
        <v>7257</v>
      </c>
    </row>
    <row r="31" spans="1:6">
      <c r="A31" s="12"/>
      <c r="B31" s="12" t="s">
        <v>823</v>
      </c>
      <c r="C31" s="12" t="s">
        <v>855</v>
      </c>
      <c r="D31" s="12" t="s">
        <v>856</v>
      </c>
      <c r="E31" s="19" t="s">
        <v>334</v>
      </c>
      <c r="F31" s="13">
        <v>3286</v>
      </c>
    </row>
    <row r="32" spans="1:6">
      <c r="A32" s="12"/>
      <c r="B32" s="14" t="s">
        <v>824</v>
      </c>
      <c r="C32" s="14"/>
      <c r="D32" s="14"/>
      <c r="E32" s="20"/>
      <c r="F32" s="15">
        <f>SUM(F31)</f>
        <v>3286</v>
      </c>
    </row>
    <row r="33" spans="1:6">
      <c r="A33" s="34" t="s">
        <v>857</v>
      </c>
      <c r="B33" s="34"/>
      <c r="C33" s="34"/>
      <c r="D33" s="34"/>
      <c r="E33" s="35"/>
      <c r="F33" s="36">
        <f>SUM(F32,F30,F27,F25,F23,F19,F15,F13,F10,F8,F6,F4)</f>
        <v>55660</v>
      </c>
    </row>
    <row r="34" spans="1:6">
      <c r="A34" s="12" t="s">
        <v>661</v>
      </c>
      <c r="B34" s="12" t="s">
        <v>64</v>
      </c>
      <c r="C34" s="12" t="s">
        <v>663</v>
      </c>
      <c r="D34" s="12" t="s">
        <v>662</v>
      </c>
      <c r="E34" s="19" t="s">
        <v>332</v>
      </c>
      <c r="F34" s="13">
        <v>3587</v>
      </c>
    </row>
    <row r="35" spans="1:6">
      <c r="A35" s="12"/>
      <c r="B35" s="14" t="s">
        <v>65</v>
      </c>
      <c r="C35" s="14"/>
      <c r="D35" s="14"/>
      <c r="E35" s="20"/>
      <c r="F35" s="15">
        <f>SUM(F34)</f>
        <v>3587</v>
      </c>
    </row>
    <row r="36" spans="1:6">
      <c r="A36" s="12"/>
      <c r="B36" s="12" t="s">
        <v>66</v>
      </c>
      <c r="C36" s="12" t="s">
        <v>664</v>
      </c>
      <c r="D36" s="12" t="s">
        <v>67</v>
      </c>
      <c r="E36" s="19" t="s">
        <v>333</v>
      </c>
      <c r="F36" s="13">
        <v>3691</v>
      </c>
    </row>
    <row r="37" spans="1:6">
      <c r="A37" s="12"/>
      <c r="B37" s="12"/>
      <c r="C37" s="12" t="s">
        <v>665</v>
      </c>
      <c r="D37" s="12" t="s">
        <v>68</v>
      </c>
      <c r="E37" s="19" t="s">
        <v>333</v>
      </c>
      <c r="F37" s="13">
        <v>1864</v>
      </c>
    </row>
    <row r="38" spans="1:6">
      <c r="A38" s="12"/>
      <c r="B38" s="12"/>
      <c r="C38" s="12" t="s">
        <v>666</v>
      </c>
      <c r="D38" s="12" t="s">
        <v>69</v>
      </c>
      <c r="E38" s="19" t="s">
        <v>333</v>
      </c>
      <c r="F38" s="13">
        <v>1811</v>
      </c>
    </row>
    <row r="39" spans="1:6">
      <c r="A39" s="12"/>
      <c r="B39" s="14" t="s">
        <v>70</v>
      </c>
      <c r="C39" s="14"/>
      <c r="D39" s="14"/>
      <c r="E39" s="20"/>
      <c r="F39" s="15">
        <f>SUM(F36:F38)</f>
        <v>7366</v>
      </c>
    </row>
    <row r="40" spans="1:6">
      <c r="A40" s="12"/>
      <c r="B40" s="12" t="s">
        <v>71</v>
      </c>
      <c r="C40" s="12" t="s">
        <v>667</v>
      </c>
      <c r="D40" s="12" t="s">
        <v>668</v>
      </c>
      <c r="E40" s="19" t="s">
        <v>334</v>
      </c>
      <c r="F40" s="13">
        <v>1386</v>
      </c>
    </row>
    <row r="41" spans="1:6">
      <c r="A41" s="12"/>
      <c r="B41" s="14" t="s">
        <v>72</v>
      </c>
      <c r="C41" s="14"/>
      <c r="D41" s="14"/>
      <c r="E41" s="20"/>
      <c r="F41" s="15">
        <f>SUM(F40)</f>
        <v>1386</v>
      </c>
    </row>
    <row r="42" spans="1:6">
      <c r="A42" s="31" t="s">
        <v>660</v>
      </c>
      <c r="B42" s="31"/>
      <c r="C42" s="31"/>
      <c r="D42" s="31"/>
      <c r="E42" s="31"/>
      <c r="F42" s="33">
        <f>SUM(F41,F39,F35)</f>
        <v>12339</v>
      </c>
    </row>
    <row r="43" spans="1:6">
      <c r="A43" s="16" t="s">
        <v>781</v>
      </c>
      <c r="B43" s="16"/>
      <c r="C43" s="16"/>
      <c r="D43" s="16"/>
      <c r="E43" s="18"/>
      <c r="F43" s="17">
        <f>SUM(F42,F33)</f>
        <v>67999</v>
      </c>
    </row>
    <row r="44" spans="1:6">
      <c r="A44" t="s">
        <v>208</v>
      </c>
      <c r="F44" s="13">
        <v>68100</v>
      </c>
    </row>
  </sheetData>
  <phoneticPr fontId="5" type="noConversion"/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9"/>
  <sheetViews>
    <sheetView zoomScaleNormal="100" workbookViewId="0">
      <selection activeCell="D2" sqref="D2:F16"/>
    </sheetView>
  </sheetViews>
  <sheetFormatPr baseColWidth="10" defaultColWidth="11.42578125" defaultRowHeight="14.25"/>
  <cols>
    <col min="1" max="1" width="25.5703125" style="12" bestFit="1" customWidth="1"/>
    <col min="2" max="2" width="50" style="12" bestFit="1" customWidth="1"/>
    <col min="3" max="3" width="12.42578125" style="12" bestFit="1" customWidth="1"/>
    <col min="4" max="4" width="44.42578125" style="12" bestFit="1" customWidth="1"/>
    <col min="5" max="5" width="6.7109375" style="12" bestFit="1" customWidth="1"/>
    <col min="6" max="6" width="9.28515625" style="13" bestFit="1" customWidth="1"/>
    <col min="7" max="16384" width="11.42578125" style="12"/>
  </cols>
  <sheetData>
    <row r="1" spans="1:8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223</v>
      </c>
    </row>
    <row r="2" spans="1:8">
      <c r="A2" s="12" t="s">
        <v>691</v>
      </c>
      <c r="B2" s="12" t="s">
        <v>171</v>
      </c>
      <c r="C2" s="12" t="s">
        <v>669</v>
      </c>
      <c r="D2" s="12" t="s">
        <v>670</v>
      </c>
      <c r="E2" s="12" t="s">
        <v>231</v>
      </c>
      <c r="F2" s="13">
        <v>1987</v>
      </c>
    </row>
    <row r="3" spans="1:8" ht="15">
      <c r="B3" s="14" t="s">
        <v>172</v>
      </c>
      <c r="C3" s="14"/>
      <c r="D3" s="14"/>
      <c r="E3" s="14"/>
      <c r="F3" s="15">
        <f>SUM(F2)</f>
        <v>1987</v>
      </c>
    </row>
    <row r="4" spans="1:8">
      <c r="B4" s="12" t="s">
        <v>173</v>
      </c>
      <c r="C4" s="12" t="s">
        <v>671</v>
      </c>
      <c r="D4" s="12" t="s">
        <v>693</v>
      </c>
      <c r="E4" s="12" t="s">
        <v>232</v>
      </c>
      <c r="F4" s="13">
        <v>4302</v>
      </c>
    </row>
    <row r="5" spans="1:8" ht="15">
      <c r="B5" s="14" t="s">
        <v>174</v>
      </c>
      <c r="C5" s="14"/>
      <c r="D5" s="14"/>
      <c r="E5" s="14"/>
      <c r="F5" s="15">
        <f>SUM(F4)</f>
        <v>4302</v>
      </c>
    </row>
    <row r="6" spans="1:8">
      <c r="B6" s="12" t="s">
        <v>672</v>
      </c>
      <c r="C6" s="12" t="s">
        <v>673</v>
      </c>
      <c r="D6" s="12" t="s">
        <v>674</v>
      </c>
      <c r="E6" s="12" t="s">
        <v>233</v>
      </c>
      <c r="F6" s="13">
        <v>2623</v>
      </c>
    </row>
    <row r="7" spans="1:8" ht="15">
      <c r="B7" s="14" t="s">
        <v>675</v>
      </c>
      <c r="C7" s="14"/>
      <c r="D7" s="14"/>
      <c r="E7" s="14"/>
      <c r="F7" s="15">
        <f>SUM(F6)</f>
        <v>2623</v>
      </c>
    </row>
    <row r="8" spans="1:8">
      <c r="B8" s="12" t="s">
        <v>175</v>
      </c>
      <c r="C8" s="12" t="s">
        <v>676</v>
      </c>
      <c r="D8" s="12" t="s">
        <v>677</v>
      </c>
      <c r="E8" s="12" t="s">
        <v>234</v>
      </c>
      <c r="F8" s="13">
        <v>1831</v>
      </c>
    </row>
    <row r="9" spans="1:8" ht="15">
      <c r="B9" s="14" t="s">
        <v>176</v>
      </c>
      <c r="C9" s="14"/>
      <c r="D9" s="14"/>
      <c r="E9" s="14"/>
      <c r="F9" s="15">
        <f>SUM(F8)</f>
        <v>1831</v>
      </c>
    </row>
    <row r="10" spans="1:8">
      <c r="B10" s="12" t="s">
        <v>177</v>
      </c>
      <c r="C10" s="12" t="s">
        <v>678</v>
      </c>
      <c r="D10" s="12" t="s">
        <v>694</v>
      </c>
      <c r="E10" s="12" t="s">
        <v>235</v>
      </c>
      <c r="F10" s="13">
        <v>1566</v>
      </c>
    </row>
    <row r="11" spans="1:8">
      <c r="C11" s="12" t="s">
        <v>679</v>
      </c>
      <c r="D11" s="12" t="s">
        <v>680</v>
      </c>
      <c r="E11" s="12" t="s">
        <v>233</v>
      </c>
      <c r="F11" s="13">
        <v>1098</v>
      </c>
    </row>
    <row r="12" spans="1:8" ht="15">
      <c r="B12" s="14" t="s">
        <v>178</v>
      </c>
      <c r="C12" s="14"/>
      <c r="D12" s="14"/>
      <c r="E12" s="14"/>
      <c r="F12" s="15">
        <f>SUM(F10:F11)</f>
        <v>2664</v>
      </c>
    </row>
    <row r="13" spans="1:8">
      <c r="B13" s="12" t="s">
        <v>681</v>
      </c>
      <c r="C13" s="12" t="s">
        <v>683</v>
      </c>
      <c r="D13" s="12" t="s">
        <v>682</v>
      </c>
      <c r="E13" s="12" t="s">
        <v>233</v>
      </c>
      <c r="F13" s="13">
        <v>5029</v>
      </c>
    </row>
    <row r="14" spans="1:8">
      <c r="C14" s="12" t="s">
        <v>684</v>
      </c>
      <c r="D14" s="12" t="s">
        <v>685</v>
      </c>
      <c r="E14" s="12" t="s">
        <v>233</v>
      </c>
      <c r="F14" s="13">
        <v>1549</v>
      </c>
    </row>
    <row r="15" spans="1:8">
      <c r="C15" s="12" t="s">
        <v>686</v>
      </c>
      <c r="D15" s="12" t="s">
        <v>687</v>
      </c>
      <c r="E15" s="12" t="s">
        <v>233</v>
      </c>
      <c r="F15" s="13">
        <v>4931</v>
      </c>
      <c r="H15" s="13"/>
    </row>
    <row r="16" spans="1:8">
      <c r="C16" s="12" t="s">
        <v>688</v>
      </c>
      <c r="D16" s="12" t="s">
        <v>689</v>
      </c>
      <c r="E16" s="12" t="s">
        <v>233</v>
      </c>
      <c r="F16" s="13">
        <v>3147</v>
      </c>
    </row>
    <row r="17" spans="1:6" ht="15">
      <c r="B17" s="14" t="s">
        <v>690</v>
      </c>
      <c r="C17" s="14"/>
      <c r="D17" s="14"/>
      <c r="E17" s="14"/>
      <c r="F17" s="15">
        <f>SUM(F13:F16)</f>
        <v>14656</v>
      </c>
    </row>
    <row r="18" spans="1:6" ht="15">
      <c r="A18" s="16" t="s">
        <v>692</v>
      </c>
      <c r="B18" s="16"/>
      <c r="C18" s="16"/>
      <c r="D18" s="16"/>
      <c r="E18" s="18"/>
      <c r="F18" s="17">
        <f>SUM(F17,F12,F9,F7,F5,F3)</f>
        <v>28063</v>
      </c>
    </row>
    <row r="19" spans="1:6">
      <c r="A19" s="12" t="s">
        <v>208</v>
      </c>
      <c r="F19" s="13">
        <v>28200</v>
      </c>
    </row>
  </sheetData>
  <autoFilter ref="A1:F185" xr:uid="{00000000-0009-0000-0000-00000D000000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5C0C-ECF1-4031-8195-3EBF45141975}">
  <dimension ref="A1:R135"/>
  <sheetViews>
    <sheetView topLeftCell="A96" zoomScale="85" zoomScaleNormal="85" workbookViewId="0">
      <selection sqref="A1:J130"/>
    </sheetView>
  </sheetViews>
  <sheetFormatPr baseColWidth="10" defaultRowHeight="15"/>
  <cols>
    <col min="1" max="1" width="14.42578125" customWidth="1"/>
    <col min="2" max="2" width="77" bestFit="1" customWidth="1"/>
    <col min="3" max="3" width="8.5703125" bestFit="1" customWidth="1"/>
    <col min="4" max="4" width="17.140625" bestFit="1" customWidth="1"/>
    <col min="8" max="8" width="73.5703125" bestFit="1" customWidth="1"/>
    <col min="9" max="9" width="7.5703125" bestFit="1" customWidth="1"/>
    <col min="10" max="10" width="15.85546875" bestFit="1" customWidth="1"/>
    <col min="11" max="11" width="18.140625" customWidth="1"/>
  </cols>
  <sheetData>
    <row r="1" spans="1:10">
      <c r="A1" s="52" t="s">
        <v>981</v>
      </c>
      <c r="G1" s="52" t="s">
        <v>982</v>
      </c>
    </row>
    <row r="2" spans="1:10">
      <c r="A2" s="37"/>
      <c r="B2" s="2"/>
      <c r="C2" s="73">
        <f>SUM(C4:C118)</f>
        <v>658338</v>
      </c>
      <c r="D2" s="2"/>
      <c r="I2" s="73">
        <f>SUM(I4:I118)</f>
        <v>658338</v>
      </c>
    </row>
    <row r="3" spans="1:10">
      <c r="A3" s="39" t="s">
        <v>191</v>
      </c>
      <c r="B3" s="40" t="s">
        <v>861</v>
      </c>
      <c r="C3" s="41" t="s">
        <v>180</v>
      </c>
      <c r="D3" s="41" t="s">
        <v>179</v>
      </c>
      <c r="G3" s="39" t="s">
        <v>191</v>
      </c>
      <c r="H3" s="40" t="s">
        <v>861</v>
      </c>
      <c r="I3" s="41" t="s">
        <v>180</v>
      </c>
      <c r="J3" s="41" t="s">
        <v>179</v>
      </c>
    </row>
    <row r="4" spans="1:10">
      <c r="A4" s="79" t="s">
        <v>276</v>
      </c>
      <c r="B4" s="42" t="s">
        <v>862</v>
      </c>
      <c r="C4" s="43">
        <v>10076</v>
      </c>
      <c r="D4" s="44" t="s">
        <v>863</v>
      </c>
      <c r="G4" s="72" t="s">
        <v>245</v>
      </c>
      <c r="H4" s="6" t="s">
        <v>906</v>
      </c>
      <c r="I4" s="7">
        <v>16607</v>
      </c>
      <c r="J4" s="7" t="s">
        <v>907</v>
      </c>
    </row>
    <row r="5" spans="1:10">
      <c r="A5" s="80" t="s">
        <v>268</v>
      </c>
      <c r="B5" s="45" t="s">
        <v>864</v>
      </c>
      <c r="C5" s="46">
        <v>15550</v>
      </c>
      <c r="D5" s="6" t="s">
        <v>863</v>
      </c>
      <c r="G5" s="72" t="s">
        <v>249</v>
      </c>
      <c r="H5" s="64" t="s">
        <v>910</v>
      </c>
      <c r="I5" s="105">
        <v>4264</v>
      </c>
      <c r="J5" s="7" t="s">
        <v>907</v>
      </c>
    </row>
    <row r="6" spans="1:10">
      <c r="A6" s="80" t="s">
        <v>262</v>
      </c>
      <c r="B6" s="45" t="s">
        <v>865</v>
      </c>
      <c r="C6" s="46">
        <v>7032</v>
      </c>
      <c r="D6" s="6" t="s">
        <v>863</v>
      </c>
      <c r="G6" s="72" t="s">
        <v>911</v>
      </c>
      <c r="H6" s="64" t="s">
        <v>912</v>
      </c>
      <c r="I6" s="106"/>
      <c r="J6" s="7" t="s">
        <v>907</v>
      </c>
    </row>
    <row r="7" spans="1:10">
      <c r="A7" s="80" t="s">
        <v>271</v>
      </c>
      <c r="B7" s="45" t="s">
        <v>866</v>
      </c>
      <c r="C7" s="46">
        <v>10997</v>
      </c>
      <c r="D7" s="6" t="s">
        <v>863</v>
      </c>
      <c r="G7" s="72" t="s">
        <v>913</v>
      </c>
      <c r="H7" s="64" t="s">
        <v>914</v>
      </c>
      <c r="I7" s="106"/>
      <c r="J7" s="7" t="s">
        <v>907</v>
      </c>
    </row>
    <row r="8" spans="1:10">
      <c r="A8" s="80" t="s">
        <v>261</v>
      </c>
      <c r="B8" s="45" t="s">
        <v>867</v>
      </c>
      <c r="C8" s="46">
        <v>5463</v>
      </c>
      <c r="D8" s="6" t="s">
        <v>863</v>
      </c>
      <c r="G8" s="72" t="s">
        <v>915</v>
      </c>
      <c r="H8" s="64" t="s">
        <v>916</v>
      </c>
      <c r="I8" s="107"/>
      <c r="J8" s="7" t="s">
        <v>907</v>
      </c>
    </row>
    <row r="9" spans="1:10">
      <c r="A9" s="80" t="s">
        <v>266</v>
      </c>
      <c r="B9" s="45" t="s">
        <v>868</v>
      </c>
      <c r="C9" s="46">
        <v>8511</v>
      </c>
      <c r="D9" s="6" t="s">
        <v>863</v>
      </c>
      <c r="G9" s="72" t="s">
        <v>210</v>
      </c>
      <c r="H9" s="6" t="s">
        <v>985</v>
      </c>
      <c r="I9" s="7">
        <v>19689</v>
      </c>
      <c r="J9" s="6" t="s">
        <v>902</v>
      </c>
    </row>
    <row r="10" spans="1:10">
      <c r="A10" s="79" t="s">
        <v>263</v>
      </c>
      <c r="B10" s="42" t="s">
        <v>869</v>
      </c>
      <c r="C10" s="43">
        <v>9337</v>
      </c>
      <c r="D10" s="6" t="s">
        <v>863</v>
      </c>
      <c r="G10" s="72" t="s">
        <v>903</v>
      </c>
      <c r="H10" s="54" t="s">
        <v>983</v>
      </c>
      <c r="I10" s="55">
        <v>1253</v>
      </c>
      <c r="J10" s="53" t="s">
        <v>902</v>
      </c>
    </row>
    <row r="11" spans="1:10">
      <c r="A11" s="80" t="s">
        <v>282</v>
      </c>
      <c r="B11" s="45" t="s">
        <v>870</v>
      </c>
      <c r="C11" s="46">
        <v>7839</v>
      </c>
      <c r="D11" s="6" t="s">
        <v>863</v>
      </c>
      <c r="G11" s="72" t="s">
        <v>211</v>
      </c>
      <c r="H11" s="6" t="s">
        <v>904</v>
      </c>
      <c r="I11" s="7">
        <v>4181</v>
      </c>
      <c r="J11" s="53" t="s">
        <v>902</v>
      </c>
    </row>
    <row r="12" spans="1:10">
      <c r="A12" s="80" t="s">
        <v>285</v>
      </c>
      <c r="B12" s="45" t="s">
        <v>871</v>
      </c>
      <c r="C12" s="46">
        <v>7827</v>
      </c>
      <c r="D12" s="6" t="s">
        <v>863</v>
      </c>
      <c r="G12" s="72" t="s">
        <v>209</v>
      </c>
      <c r="H12" s="6" t="s">
        <v>984</v>
      </c>
      <c r="I12" s="7">
        <v>1338</v>
      </c>
      <c r="J12" s="6" t="s">
        <v>902</v>
      </c>
    </row>
    <row r="13" spans="1:10">
      <c r="A13" s="80" t="s">
        <v>283</v>
      </c>
      <c r="B13" s="45" t="s">
        <v>872</v>
      </c>
      <c r="C13" s="46">
        <v>8867</v>
      </c>
      <c r="D13" s="6" t="s">
        <v>863</v>
      </c>
      <c r="G13" s="72" t="s">
        <v>212</v>
      </c>
      <c r="H13" s="6" t="s">
        <v>905</v>
      </c>
      <c r="I13" s="7">
        <v>3482</v>
      </c>
      <c r="J13" s="6" t="s">
        <v>902</v>
      </c>
    </row>
    <row r="14" spans="1:10">
      <c r="A14" s="80" t="s">
        <v>260</v>
      </c>
      <c r="B14" s="45" t="s">
        <v>873</v>
      </c>
      <c r="C14" s="46">
        <v>10538</v>
      </c>
      <c r="D14" s="6" t="s">
        <v>863</v>
      </c>
      <c r="G14" s="77" t="s">
        <v>224</v>
      </c>
      <c r="H14" s="48" t="s">
        <v>941</v>
      </c>
      <c r="I14" s="49">
        <v>9147</v>
      </c>
      <c r="J14" s="6" t="s">
        <v>986</v>
      </c>
    </row>
    <row r="15" spans="1:10">
      <c r="A15" s="80" t="s">
        <v>258</v>
      </c>
      <c r="B15" s="45" t="s">
        <v>874</v>
      </c>
      <c r="C15" s="46">
        <v>6705</v>
      </c>
      <c r="D15" s="6" t="s">
        <v>863</v>
      </c>
      <c r="G15" s="77" t="s">
        <v>227</v>
      </c>
      <c r="H15" s="48" t="s">
        <v>942</v>
      </c>
      <c r="I15" s="49">
        <v>11634</v>
      </c>
      <c r="J15" s="6" t="s">
        <v>986</v>
      </c>
    </row>
    <row r="16" spans="1:10">
      <c r="A16" s="80" t="s">
        <v>259</v>
      </c>
      <c r="B16" s="45" t="s">
        <v>875</v>
      </c>
      <c r="C16" s="46">
        <v>10880</v>
      </c>
      <c r="D16" s="6" t="s">
        <v>863</v>
      </c>
      <c r="G16" s="77" t="s">
        <v>228</v>
      </c>
      <c r="H16" s="48" t="s">
        <v>945</v>
      </c>
      <c r="I16" s="49">
        <v>5805</v>
      </c>
      <c r="J16" s="6" t="s">
        <v>986</v>
      </c>
    </row>
    <row r="17" spans="1:10">
      <c r="A17" s="80" t="s">
        <v>303</v>
      </c>
      <c r="B17" s="45" t="s">
        <v>876</v>
      </c>
      <c r="C17" s="46">
        <v>6179</v>
      </c>
      <c r="D17" s="6" t="s">
        <v>863</v>
      </c>
      <c r="G17" s="78" t="s">
        <v>946</v>
      </c>
      <c r="H17" s="57" t="s">
        <v>947</v>
      </c>
      <c r="I17" s="58">
        <v>4533</v>
      </c>
      <c r="J17" s="6" t="s">
        <v>986</v>
      </c>
    </row>
    <row r="18" spans="1:10">
      <c r="A18" s="80" t="s">
        <v>300</v>
      </c>
      <c r="B18" s="45" t="s">
        <v>877</v>
      </c>
      <c r="C18" s="46">
        <v>4028</v>
      </c>
      <c r="D18" s="6" t="s">
        <v>863</v>
      </c>
      <c r="G18" s="77" t="s">
        <v>230</v>
      </c>
      <c r="H18" s="48" t="s">
        <v>948</v>
      </c>
      <c r="I18" s="49">
        <v>4184</v>
      </c>
      <c r="J18" s="6" t="s">
        <v>986</v>
      </c>
    </row>
    <row r="19" spans="1:10">
      <c r="A19" s="80" t="s">
        <v>301</v>
      </c>
      <c r="B19" s="45" t="s">
        <v>878</v>
      </c>
      <c r="C19" s="46">
        <v>6879</v>
      </c>
      <c r="D19" s="6" t="s">
        <v>863</v>
      </c>
      <c r="G19" s="77" t="s">
        <v>229</v>
      </c>
      <c r="H19" s="48" t="s">
        <v>950</v>
      </c>
      <c r="I19" s="49">
        <v>4618</v>
      </c>
      <c r="J19" s="6" t="s">
        <v>986</v>
      </c>
    </row>
    <row r="20" spans="1:10">
      <c r="A20" s="80" t="s">
        <v>296</v>
      </c>
      <c r="B20" s="45" t="s">
        <v>879</v>
      </c>
      <c r="C20" s="46">
        <v>9267</v>
      </c>
      <c r="D20" s="6" t="s">
        <v>863</v>
      </c>
      <c r="G20" s="77" t="s">
        <v>951</v>
      </c>
      <c r="H20" s="60" t="s">
        <v>952</v>
      </c>
      <c r="I20" s="61"/>
      <c r="J20" s="6" t="s">
        <v>986</v>
      </c>
    </row>
    <row r="21" spans="1:10">
      <c r="A21" s="80" t="s">
        <v>302</v>
      </c>
      <c r="B21" s="45" t="s">
        <v>142</v>
      </c>
      <c r="C21" s="46">
        <v>5413</v>
      </c>
      <c r="D21" s="6" t="s">
        <v>863</v>
      </c>
      <c r="G21" s="77" t="s">
        <v>953</v>
      </c>
      <c r="H21" s="60" t="s">
        <v>954</v>
      </c>
      <c r="I21" s="61">
        <v>3067</v>
      </c>
      <c r="J21" s="6" t="s">
        <v>986</v>
      </c>
    </row>
    <row r="22" spans="1:10">
      <c r="A22" s="72" t="s">
        <v>320</v>
      </c>
      <c r="B22" s="6" t="s">
        <v>880</v>
      </c>
      <c r="C22" s="7">
        <v>19215</v>
      </c>
      <c r="D22" s="6" t="s">
        <v>881</v>
      </c>
      <c r="G22" s="78" t="s">
        <v>955</v>
      </c>
      <c r="H22" s="57" t="s">
        <v>987</v>
      </c>
      <c r="I22" s="58"/>
      <c r="J22" s="6" t="s">
        <v>986</v>
      </c>
    </row>
    <row r="23" spans="1:10">
      <c r="A23" s="72" t="s">
        <v>318</v>
      </c>
      <c r="B23" s="6" t="s">
        <v>882</v>
      </c>
      <c r="C23" s="7">
        <v>6235</v>
      </c>
      <c r="D23" s="6" t="s">
        <v>881</v>
      </c>
      <c r="G23" s="77" t="s">
        <v>225</v>
      </c>
      <c r="H23" s="48" t="s">
        <v>1016</v>
      </c>
      <c r="I23" s="49">
        <v>1191</v>
      </c>
      <c r="J23" s="6" t="s">
        <v>986</v>
      </c>
    </row>
    <row r="24" spans="1:10">
      <c r="A24" s="72" t="s">
        <v>319</v>
      </c>
      <c r="B24" s="6" t="s">
        <v>883</v>
      </c>
      <c r="C24" s="7">
        <v>6757</v>
      </c>
      <c r="D24" s="6" t="s">
        <v>881</v>
      </c>
      <c r="G24" s="77" t="s">
        <v>226</v>
      </c>
      <c r="H24" s="48" t="s">
        <v>956</v>
      </c>
      <c r="I24" s="49">
        <v>1354</v>
      </c>
      <c r="J24" s="6" t="s">
        <v>986</v>
      </c>
    </row>
    <row r="25" spans="1:10" ht="44.25" customHeight="1">
      <c r="A25" s="72" t="s">
        <v>1001</v>
      </c>
      <c r="B25" s="47" t="s">
        <v>1017</v>
      </c>
      <c r="C25" s="66">
        <v>6232</v>
      </c>
      <c r="D25" s="6" t="s">
        <v>881</v>
      </c>
      <c r="G25" s="77" t="s">
        <v>957</v>
      </c>
      <c r="H25" s="62" t="s">
        <v>958</v>
      </c>
      <c r="I25" s="61"/>
      <c r="J25" s="6" t="s">
        <v>986</v>
      </c>
    </row>
    <row r="26" spans="1:10">
      <c r="A26" s="72" t="s">
        <v>884</v>
      </c>
      <c r="B26" s="6" t="s">
        <v>992</v>
      </c>
      <c r="C26" s="7">
        <v>4682</v>
      </c>
      <c r="D26" s="6" t="s">
        <v>881</v>
      </c>
      <c r="G26" s="72" t="s">
        <v>217</v>
      </c>
      <c r="H26" s="6" t="s">
        <v>959</v>
      </c>
      <c r="I26" s="7">
        <v>7286</v>
      </c>
      <c r="J26" s="6" t="s">
        <v>960</v>
      </c>
    </row>
    <row r="27" spans="1:10">
      <c r="A27" s="72" t="s">
        <v>321</v>
      </c>
      <c r="B27" s="6" t="s">
        <v>885</v>
      </c>
      <c r="C27" s="7">
        <v>2865</v>
      </c>
      <c r="D27" s="6" t="s">
        <v>881</v>
      </c>
      <c r="G27" s="72" t="s">
        <v>215</v>
      </c>
      <c r="H27" s="6" t="s">
        <v>961</v>
      </c>
      <c r="I27" s="7">
        <v>11023</v>
      </c>
      <c r="J27" s="6" t="s">
        <v>960</v>
      </c>
    </row>
    <row r="28" spans="1:10">
      <c r="A28" s="72" t="s">
        <v>886</v>
      </c>
      <c r="B28" s="6" t="s">
        <v>993</v>
      </c>
      <c r="C28" s="7"/>
      <c r="D28" s="6" t="s">
        <v>881</v>
      </c>
      <c r="G28" s="72" t="s">
        <v>214</v>
      </c>
      <c r="H28" s="6" t="s">
        <v>962</v>
      </c>
      <c r="I28" s="7">
        <v>6881</v>
      </c>
      <c r="J28" s="6" t="s">
        <v>960</v>
      </c>
    </row>
    <row r="29" spans="1:10">
      <c r="A29" s="72" t="s">
        <v>322</v>
      </c>
      <c r="B29" s="6" t="s">
        <v>887</v>
      </c>
      <c r="C29" s="7">
        <v>5355</v>
      </c>
      <c r="D29" s="6" t="s">
        <v>881</v>
      </c>
      <c r="G29" s="72" t="s">
        <v>213</v>
      </c>
      <c r="H29" s="6" t="s">
        <v>963</v>
      </c>
      <c r="I29" s="7">
        <v>6780</v>
      </c>
      <c r="J29" s="6" t="s">
        <v>960</v>
      </c>
    </row>
    <row r="30" spans="1:10">
      <c r="A30" s="72" t="s">
        <v>323</v>
      </c>
      <c r="B30" s="6" t="s">
        <v>1019</v>
      </c>
      <c r="C30" s="7">
        <v>8035</v>
      </c>
      <c r="D30" s="6" t="s">
        <v>881</v>
      </c>
      <c r="G30" s="72" t="s">
        <v>216</v>
      </c>
      <c r="H30" s="6" t="s">
        <v>964</v>
      </c>
      <c r="I30" s="7">
        <v>5697</v>
      </c>
      <c r="J30" s="6" t="s">
        <v>960</v>
      </c>
    </row>
    <row r="31" spans="1:10">
      <c r="A31" s="72" t="s">
        <v>888</v>
      </c>
      <c r="B31" s="6" t="s">
        <v>994</v>
      </c>
      <c r="C31" s="7">
        <v>2325</v>
      </c>
      <c r="D31" s="6" t="s">
        <v>881</v>
      </c>
      <c r="G31" s="72" t="s">
        <v>965</v>
      </c>
      <c r="H31" s="6" t="s">
        <v>966</v>
      </c>
      <c r="I31" s="7">
        <v>1840</v>
      </c>
      <c r="J31" s="6" t="s">
        <v>960</v>
      </c>
    </row>
    <row r="32" spans="1:10">
      <c r="A32" s="72" t="s">
        <v>312</v>
      </c>
      <c r="B32" s="6" t="s">
        <v>889</v>
      </c>
      <c r="C32" s="7">
        <v>13427</v>
      </c>
      <c r="D32" s="6" t="s">
        <v>890</v>
      </c>
      <c r="G32" s="72" t="s">
        <v>218</v>
      </c>
      <c r="H32" s="6" t="s">
        <v>967</v>
      </c>
      <c r="I32" s="7">
        <v>5389</v>
      </c>
      <c r="J32" s="6" t="s">
        <v>960</v>
      </c>
    </row>
    <row r="33" spans="1:10">
      <c r="A33" s="72" t="s">
        <v>311</v>
      </c>
      <c r="B33" s="6" t="s">
        <v>891</v>
      </c>
      <c r="C33" s="7">
        <v>2393</v>
      </c>
      <c r="D33" s="6" t="s">
        <v>890</v>
      </c>
      <c r="G33" s="79" t="s">
        <v>276</v>
      </c>
      <c r="H33" s="42" t="s">
        <v>862</v>
      </c>
      <c r="I33" s="43">
        <v>10076</v>
      </c>
      <c r="J33" s="44" t="s">
        <v>863</v>
      </c>
    </row>
    <row r="34" spans="1:10">
      <c r="A34" s="72" t="s">
        <v>314</v>
      </c>
      <c r="B34" s="6" t="s">
        <v>892</v>
      </c>
      <c r="C34" s="7">
        <v>1937</v>
      </c>
      <c r="D34" s="6" t="s">
        <v>890</v>
      </c>
      <c r="G34" s="80" t="s">
        <v>268</v>
      </c>
      <c r="H34" s="45" t="s">
        <v>864</v>
      </c>
      <c r="I34" s="46">
        <v>15550</v>
      </c>
      <c r="J34" s="6" t="s">
        <v>863</v>
      </c>
    </row>
    <row r="35" spans="1:10">
      <c r="A35" s="72" t="s">
        <v>310</v>
      </c>
      <c r="B35" s="6" t="s">
        <v>893</v>
      </c>
      <c r="C35" s="7">
        <v>1902</v>
      </c>
      <c r="D35" s="6" t="s">
        <v>890</v>
      </c>
      <c r="G35" s="80" t="s">
        <v>262</v>
      </c>
      <c r="H35" s="45" t="s">
        <v>865</v>
      </c>
      <c r="I35" s="46">
        <v>7032</v>
      </c>
      <c r="J35" s="6" t="s">
        <v>863</v>
      </c>
    </row>
    <row r="36" spans="1:10">
      <c r="A36" s="72" t="s">
        <v>304</v>
      </c>
      <c r="B36" s="6" t="s">
        <v>894</v>
      </c>
      <c r="C36" s="7">
        <v>4466</v>
      </c>
      <c r="D36" s="6" t="s">
        <v>890</v>
      </c>
      <c r="G36" s="80" t="s">
        <v>271</v>
      </c>
      <c r="H36" s="45" t="s">
        <v>866</v>
      </c>
      <c r="I36" s="46">
        <v>10997</v>
      </c>
      <c r="J36" s="6" t="s">
        <v>863</v>
      </c>
    </row>
    <row r="37" spans="1:10">
      <c r="A37" s="72" t="s">
        <v>315</v>
      </c>
      <c r="B37" s="6" t="s">
        <v>895</v>
      </c>
      <c r="C37" s="7">
        <v>7641</v>
      </c>
      <c r="D37" s="6" t="s">
        <v>890</v>
      </c>
      <c r="G37" s="80" t="s">
        <v>261</v>
      </c>
      <c r="H37" s="45" t="s">
        <v>867</v>
      </c>
      <c r="I37" s="46">
        <v>5463</v>
      </c>
      <c r="J37" s="6" t="s">
        <v>863</v>
      </c>
    </row>
    <row r="38" spans="1:10">
      <c r="A38" s="72" t="s">
        <v>316</v>
      </c>
      <c r="B38" s="6" t="s">
        <v>897</v>
      </c>
      <c r="C38" s="7">
        <v>4326</v>
      </c>
      <c r="D38" s="6" t="s">
        <v>890</v>
      </c>
      <c r="G38" s="80" t="s">
        <v>266</v>
      </c>
      <c r="H38" s="45" t="s">
        <v>868</v>
      </c>
      <c r="I38" s="46">
        <v>8511</v>
      </c>
      <c r="J38" s="6" t="s">
        <v>863</v>
      </c>
    </row>
    <row r="39" spans="1:10">
      <c r="A39" s="72" t="s">
        <v>313</v>
      </c>
      <c r="B39" s="6" t="s">
        <v>898</v>
      </c>
      <c r="C39" s="7">
        <v>3534</v>
      </c>
      <c r="D39" s="6" t="s">
        <v>890</v>
      </c>
      <c r="G39" s="79" t="s">
        <v>263</v>
      </c>
      <c r="H39" s="42" t="s">
        <v>869</v>
      </c>
      <c r="I39" s="43">
        <v>9337</v>
      </c>
      <c r="J39" s="6" t="s">
        <v>863</v>
      </c>
    </row>
    <row r="40" spans="1:10">
      <c r="A40" s="72" t="s">
        <v>308</v>
      </c>
      <c r="B40" s="6" t="s">
        <v>990</v>
      </c>
      <c r="C40" s="7">
        <v>14427</v>
      </c>
      <c r="D40" s="6" t="s">
        <v>899</v>
      </c>
      <c r="G40" s="80" t="s">
        <v>282</v>
      </c>
      <c r="H40" s="45" t="s">
        <v>870</v>
      </c>
      <c r="I40" s="46">
        <v>7839</v>
      </c>
      <c r="J40" s="6" t="s">
        <v>863</v>
      </c>
    </row>
    <row r="41" spans="1:10">
      <c r="A41" s="72" t="s">
        <v>307</v>
      </c>
      <c r="B41" s="53" t="s">
        <v>1031</v>
      </c>
      <c r="C41" s="7">
        <v>3608</v>
      </c>
      <c r="D41" s="6" t="s">
        <v>899</v>
      </c>
      <c r="G41" s="80" t="s">
        <v>285</v>
      </c>
      <c r="H41" s="45" t="s">
        <v>871</v>
      </c>
      <c r="I41" s="46">
        <v>7827</v>
      </c>
      <c r="J41" s="6" t="s">
        <v>863</v>
      </c>
    </row>
    <row r="42" spans="1:10">
      <c r="A42" s="72" t="s">
        <v>305</v>
      </c>
      <c r="B42" s="6" t="s">
        <v>900</v>
      </c>
      <c r="C42" s="7">
        <v>4122</v>
      </c>
      <c r="D42" s="6" t="s">
        <v>899</v>
      </c>
      <c r="G42" s="80" t="s">
        <v>283</v>
      </c>
      <c r="H42" s="45" t="s">
        <v>872</v>
      </c>
      <c r="I42" s="46">
        <v>8867</v>
      </c>
      <c r="J42" s="6" t="s">
        <v>863</v>
      </c>
    </row>
    <row r="43" spans="1:10">
      <c r="A43" s="72" t="s">
        <v>306</v>
      </c>
      <c r="B43" s="6" t="s">
        <v>991</v>
      </c>
      <c r="C43" s="7">
        <v>5148</v>
      </c>
      <c r="D43" s="6" t="s">
        <v>899</v>
      </c>
      <c r="G43" s="80" t="s">
        <v>260</v>
      </c>
      <c r="H43" s="45" t="s">
        <v>873</v>
      </c>
      <c r="I43" s="46">
        <v>10538</v>
      </c>
      <c r="J43" s="6" t="s">
        <v>863</v>
      </c>
    </row>
    <row r="44" spans="1:10">
      <c r="A44" s="72" t="s">
        <v>309</v>
      </c>
      <c r="B44" s="6" t="s">
        <v>901</v>
      </c>
      <c r="C44" s="7">
        <v>2382</v>
      </c>
      <c r="D44" s="6" t="s">
        <v>899</v>
      </c>
      <c r="G44" s="80" t="s">
        <v>258</v>
      </c>
      <c r="H44" s="45" t="s">
        <v>874</v>
      </c>
      <c r="I44" s="46">
        <v>6705</v>
      </c>
      <c r="J44" s="6" t="s">
        <v>863</v>
      </c>
    </row>
    <row r="45" spans="1:10">
      <c r="A45" s="72" t="s">
        <v>210</v>
      </c>
      <c r="B45" s="6" t="s">
        <v>985</v>
      </c>
      <c r="C45" s="7">
        <v>19689</v>
      </c>
      <c r="D45" s="6" t="s">
        <v>902</v>
      </c>
      <c r="G45" s="80" t="s">
        <v>259</v>
      </c>
      <c r="H45" s="45" t="s">
        <v>875</v>
      </c>
      <c r="I45" s="46">
        <v>10880</v>
      </c>
      <c r="J45" s="6" t="s">
        <v>863</v>
      </c>
    </row>
    <row r="46" spans="1:10">
      <c r="A46" s="72" t="s">
        <v>903</v>
      </c>
      <c r="B46" s="54" t="s">
        <v>983</v>
      </c>
      <c r="C46" s="55">
        <v>1253</v>
      </c>
      <c r="D46" s="53" t="s">
        <v>902</v>
      </c>
      <c r="G46" s="80" t="s">
        <v>303</v>
      </c>
      <c r="H46" s="45" t="s">
        <v>876</v>
      </c>
      <c r="I46" s="46">
        <v>6179</v>
      </c>
      <c r="J46" s="6" t="s">
        <v>863</v>
      </c>
    </row>
    <row r="47" spans="1:10">
      <c r="A47" s="72" t="s">
        <v>211</v>
      </c>
      <c r="B47" s="6" t="s">
        <v>904</v>
      </c>
      <c r="C47" s="7">
        <v>4181</v>
      </c>
      <c r="D47" s="53" t="s">
        <v>902</v>
      </c>
      <c r="G47" s="80" t="s">
        <v>300</v>
      </c>
      <c r="H47" s="45" t="s">
        <v>877</v>
      </c>
      <c r="I47" s="46">
        <v>4028</v>
      </c>
      <c r="J47" s="6" t="s">
        <v>863</v>
      </c>
    </row>
    <row r="48" spans="1:10">
      <c r="A48" s="72" t="s">
        <v>209</v>
      </c>
      <c r="B48" s="6" t="s">
        <v>984</v>
      </c>
      <c r="C48" s="7">
        <v>1338</v>
      </c>
      <c r="D48" s="6" t="s">
        <v>902</v>
      </c>
      <c r="G48" s="80" t="s">
        <v>301</v>
      </c>
      <c r="H48" s="45" t="s">
        <v>878</v>
      </c>
      <c r="I48" s="46">
        <v>6879</v>
      </c>
      <c r="J48" s="6" t="s">
        <v>863</v>
      </c>
    </row>
    <row r="49" spans="1:18">
      <c r="A49" s="72" t="s">
        <v>212</v>
      </c>
      <c r="B49" s="6" t="s">
        <v>905</v>
      </c>
      <c r="C49" s="7">
        <v>3482</v>
      </c>
      <c r="D49" s="6" t="s">
        <v>902</v>
      </c>
      <c r="G49" s="80" t="s">
        <v>296</v>
      </c>
      <c r="H49" s="45" t="s">
        <v>879</v>
      </c>
      <c r="I49" s="46">
        <v>9267</v>
      </c>
      <c r="J49" s="6" t="s">
        <v>863</v>
      </c>
    </row>
    <row r="50" spans="1:18">
      <c r="A50" s="72" t="s">
        <v>245</v>
      </c>
      <c r="B50" s="6" t="s">
        <v>906</v>
      </c>
      <c r="C50" s="7">
        <v>16607</v>
      </c>
      <c r="D50" s="7" t="s">
        <v>907</v>
      </c>
      <c r="G50" s="80" t="s">
        <v>302</v>
      </c>
      <c r="H50" s="45" t="s">
        <v>142</v>
      </c>
      <c r="I50" s="46">
        <v>5413</v>
      </c>
      <c r="J50" s="6" t="s">
        <v>863</v>
      </c>
    </row>
    <row r="51" spans="1:18">
      <c r="A51" s="72" t="s">
        <v>317</v>
      </c>
      <c r="B51" s="6" t="s">
        <v>908</v>
      </c>
      <c r="C51" s="7">
        <v>3243</v>
      </c>
      <c r="D51" s="6" t="s">
        <v>890</v>
      </c>
      <c r="G51" s="72" t="s">
        <v>308</v>
      </c>
      <c r="H51" s="6" t="s">
        <v>990</v>
      </c>
      <c r="I51" s="7">
        <v>14427</v>
      </c>
      <c r="J51" s="6" t="s">
        <v>899</v>
      </c>
    </row>
    <row r="52" spans="1:18" ht="28.5">
      <c r="A52" s="72" t="s">
        <v>1015</v>
      </c>
      <c r="B52" s="6" t="s">
        <v>1002</v>
      </c>
      <c r="C52" s="70">
        <v>2235</v>
      </c>
      <c r="D52" s="6" t="s">
        <v>896</v>
      </c>
      <c r="G52" s="72" t="s">
        <v>307</v>
      </c>
      <c r="H52" s="53" t="s">
        <v>1031</v>
      </c>
      <c r="I52" s="70">
        <v>3608</v>
      </c>
      <c r="J52" s="6" t="s">
        <v>899</v>
      </c>
    </row>
    <row r="53" spans="1:18" ht="40.5" customHeight="1">
      <c r="A53" s="72" t="s">
        <v>1013</v>
      </c>
      <c r="B53" s="71" t="s">
        <v>909</v>
      </c>
      <c r="C53" s="104">
        <v>2966</v>
      </c>
      <c r="D53" s="6" t="s">
        <v>896</v>
      </c>
      <c r="G53" s="72" t="s">
        <v>305</v>
      </c>
      <c r="H53" s="6" t="s">
        <v>900</v>
      </c>
      <c r="I53" s="7">
        <v>4122</v>
      </c>
      <c r="J53" s="6" t="s">
        <v>899</v>
      </c>
      <c r="M53" s="74"/>
      <c r="N53" s="74"/>
      <c r="O53" s="74"/>
      <c r="P53" s="74"/>
      <c r="Q53" s="74"/>
      <c r="R53" s="74"/>
    </row>
    <row r="54" spans="1:18">
      <c r="A54" s="72" t="s">
        <v>249</v>
      </c>
      <c r="B54" s="64" t="s">
        <v>910</v>
      </c>
      <c r="C54" s="105">
        <v>4264</v>
      </c>
      <c r="D54" s="7" t="s">
        <v>907</v>
      </c>
      <c r="G54" s="72" t="s">
        <v>306</v>
      </c>
      <c r="H54" s="6" t="s">
        <v>991</v>
      </c>
      <c r="I54" s="7">
        <v>5148</v>
      </c>
      <c r="J54" s="6" t="s">
        <v>899</v>
      </c>
      <c r="M54" s="74"/>
      <c r="N54" s="74"/>
      <c r="O54" s="74"/>
      <c r="P54" s="74"/>
      <c r="Q54" s="74"/>
      <c r="R54" s="74"/>
    </row>
    <row r="55" spans="1:18">
      <c r="A55" s="72" t="s">
        <v>911</v>
      </c>
      <c r="B55" s="64" t="s">
        <v>912</v>
      </c>
      <c r="C55" s="106"/>
      <c r="D55" s="7" t="s">
        <v>907</v>
      </c>
      <c r="G55" s="72" t="s">
        <v>309</v>
      </c>
      <c r="H55" s="6" t="s">
        <v>901</v>
      </c>
      <c r="I55" s="7">
        <v>2382</v>
      </c>
      <c r="J55" s="6" t="s">
        <v>899</v>
      </c>
      <c r="M55" s="74"/>
      <c r="N55" s="74"/>
      <c r="O55" s="74"/>
      <c r="P55" s="74"/>
      <c r="Q55" s="74"/>
      <c r="R55" s="74"/>
    </row>
    <row r="56" spans="1:18">
      <c r="A56" s="72" t="s">
        <v>913</v>
      </c>
      <c r="B56" s="64" t="s">
        <v>914</v>
      </c>
      <c r="C56" s="106"/>
      <c r="D56" s="7" t="s">
        <v>907</v>
      </c>
      <c r="G56" s="72" t="s">
        <v>312</v>
      </c>
      <c r="H56" s="6" t="s">
        <v>889</v>
      </c>
      <c r="I56" s="7">
        <v>13427</v>
      </c>
      <c r="J56" s="6" t="s">
        <v>890</v>
      </c>
      <c r="M56" s="75"/>
      <c r="N56" s="68"/>
      <c r="O56" s="69"/>
      <c r="P56" s="68"/>
      <c r="Q56" s="74"/>
      <c r="R56" s="74"/>
    </row>
    <row r="57" spans="1:18">
      <c r="A57" s="72" t="s">
        <v>915</v>
      </c>
      <c r="B57" s="64" t="s">
        <v>916</v>
      </c>
      <c r="C57" s="107"/>
      <c r="D57" s="7" t="s">
        <v>907</v>
      </c>
      <c r="G57" s="72" t="s">
        <v>311</v>
      </c>
      <c r="H57" s="6" t="s">
        <v>891</v>
      </c>
      <c r="I57" s="7">
        <v>2393</v>
      </c>
      <c r="J57" s="6" t="s">
        <v>890</v>
      </c>
      <c r="M57" s="75"/>
      <c r="N57" s="68"/>
      <c r="O57" s="69"/>
      <c r="P57" s="68"/>
      <c r="Q57" s="74"/>
      <c r="R57" s="74"/>
    </row>
    <row r="58" spans="1:18">
      <c r="A58" s="72" t="s">
        <v>327</v>
      </c>
      <c r="B58" s="6" t="s">
        <v>1003</v>
      </c>
      <c r="C58" s="7">
        <v>11555</v>
      </c>
      <c r="D58" s="6" t="s">
        <v>896</v>
      </c>
      <c r="G58" s="72" t="s">
        <v>314</v>
      </c>
      <c r="H58" s="6" t="s">
        <v>892</v>
      </c>
      <c r="I58" s="7">
        <v>1937</v>
      </c>
      <c r="J58" s="6" t="s">
        <v>890</v>
      </c>
      <c r="M58" s="75"/>
      <c r="N58" s="68"/>
      <c r="O58" s="69"/>
      <c r="P58" s="68"/>
      <c r="Q58" s="74"/>
      <c r="R58" s="74"/>
    </row>
    <row r="59" spans="1:18">
      <c r="A59" s="72" t="s">
        <v>326</v>
      </c>
      <c r="B59" s="6" t="s">
        <v>917</v>
      </c>
      <c r="C59" s="7">
        <v>2639</v>
      </c>
      <c r="D59" s="6" t="s">
        <v>896</v>
      </c>
      <c r="G59" s="72" t="s">
        <v>310</v>
      </c>
      <c r="H59" s="6" t="s">
        <v>893</v>
      </c>
      <c r="I59" s="7">
        <v>1902</v>
      </c>
      <c r="J59" s="6" t="s">
        <v>890</v>
      </c>
      <c r="M59" s="75"/>
      <c r="N59" s="68"/>
      <c r="O59" s="69"/>
      <c r="P59" s="68"/>
      <c r="Q59" s="74"/>
      <c r="R59" s="74"/>
    </row>
    <row r="60" spans="1:18">
      <c r="A60" s="72" t="s">
        <v>325</v>
      </c>
      <c r="B60" s="6" t="s">
        <v>918</v>
      </c>
      <c r="C60" s="7">
        <v>9196</v>
      </c>
      <c r="D60" s="6" t="s">
        <v>896</v>
      </c>
      <c r="G60" s="72" t="s">
        <v>304</v>
      </c>
      <c r="H60" s="6" t="s">
        <v>894</v>
      </c>
      <c r="I60" s="7">
        <v>4466</v>
      </c>
      <c r="J60" s="6" t="s">
        <v>890</v>
      </c>
      <c r="M60" s="75"/>
      <c r="N60" s="68"/>
      <c r="O60" s="69"/>
      <c r="P60" s="68"/>
      <c r="Q60" s="74"/>
      <c r="R60" s="74"/>
    </row>
    <row r="61" spans="1:18">
      <c r="A61" s="72" t="s">
        <v>328</v>
      </c>
      <c r="B61" s="6" t="s">
        <v>919</v>
      </c>
      <c r="C61" s="7">
        <v>9556</v>
      </c>
      <c r="D61" s="6" t="s">
        <v>896</v>
      </c>
      <c r="G61" s="72" t="s">
        <v>315</v>
      </c>
      <c r="H61" s="6" t="s">
        <v>895</v>
      </c>
      <c r="I61" s="7">
        <v>7641</v>
      </c>
      <c r="J61" s="6" t="s">
        <v>890</v>
      </c>
      <c r="M61" s="75"/>
      <c r="N61" s="68"/>
      <c r="O61" s="69"/>
      <c r="P61" s="68"/>
      <c r="Q61" s="74"/>
      <c r="R61" s="74"/>
    </row>
    <row r="62" spans="1:18">
      <c r="A62" s="72" t="s">
        <v>221</v>
      </c>
      <c r="B62" s="6" t="s">
        <v>1004</v>
      </c>
      <c r="C62" s="7">
        <v>13991</v>
      </c>
      <c r="D62" s="6" t="s">
        <v>920</v>
      </c>
      <c r="G62" s="72" t="s">
        <v>316</v>
      </c>
      <c r="H62" s="6" t="s">
        <v>897</v>
      </c>
      <c r="I62" s="7">
        <v>4326</v>
      </c>
      <c r="J62" s="6" t="s">
        <v>890</v>
      </c>
      <c r="M62" s="75"/>
      <c r="N62" s="76"/>
      <c r="O62" s="69"/>
      <c r="P62" s="68"/>
      <c r="Q62" s="74"/>
      <c r="R62" s="74"/>
    </row>
    <row r="63" spans="1:18">
      <c r="A63" s="72" t="s">
        <v>220</v>
      </c>
      <c r="B63" s="6" t="s">
        <v>921</v>
      </c>
      <c r="C63" s="7">
        <v>2772</v>
      </c>
      <c r="D63" s="6" t="s">
        <v>920</v>
      </c>
      <c r="G63" s="72" t="s">
        <v>313</v>
      </c>
      <c r="H63" s="6" t="s">
        <v>898</v>
      </c>
      <c r="I63" s="7">
        <v>3534</v>
      </c>
      <c r="J63" s="6" t="s">
        <v>890</v>
      </c>
      <c r="M63" s="75"/>
      <c r="N63" s="68"/>
      <c r="O63" s="69"/>
      <c r="P63" s="68"/>
      <c r="Q63" s="74"/>
      <c r="R63" s="74"/>
    </row>
    <row r="64" spans="1:18">
      <c r="A64" s="72" t="s">
        <v>219</v>
      </c>
      <c r="B64" s="6" t="s">
        <v>160</v>
      </c>
      <c r="C64" s="13">
        <v>5007</v>
      </c>
      <c r="D64" s="6" t="s">
        <v>920</v>
      </c>
      <c r="G64" s="72" t="s">
        <v>317</v>
      </c>
      <c r="H64" s="6" t="s">
        <v>908</v>
      </c>
      <c r="I64" s="7">
        <v>3243</v>
      </c>
      <c r="J64" s="6" t="s">
        <v>890</v>
      </c>
      <c r="M64" s="75"/>
      <c r="N64" s="68"/>
      <c r="O64" s="69"/>
      <c r="P64" s="68"/>
      <c r="Q64" s="74"/>
      <c r="R64" s="74"/>
    </row>
    <row r="65" spans="1:18" ht="28.5">
      <c r="A65" s="72" t="s">
        <v>1005</v>
      </c>
      <c r="B65" s="97" t="s">
        <v>1006</v>
      </c>
      <c r="C65" s="98">
        <v>2541</v>
      </c>
      <c r="D65" s="6" t="s">
        <v>920</v>
      </c>
      <c r="G65" s="72" t="s">
        <v>320</v>
      </c>
      <c r="H65" s="6" t="s">
        <v>880</v>
      </c>
      <c r="I65" s="7">
        <v>19215</v>
      </c>
      <c r="J65" s="6" t="s">
        <v>881</v>
      </c>
      <c r="M65" s="75"/>
      <c r="N65" s="68"/>
      <c r="O65" s="69"/>
      <c r="P65" s="68"/>
      <c r="Q65" s="74"/>
      <c r="R65" s="74"/>
    </row>
    <row r="66" spans="1:18">
      <c r="A66" s="72" t="s">
        <v>222</v>
      </c>
      <c r="B66" s="6" t="s">
        <v>922</v>
      </c>
      <c r="C66" s="7">
        <v>3748</v>
      </c>
      <c r="D66" s="6" t="s">
        <v>920</v>
      </c>
      <c r="G66" s="72" t="s">
        <v>318</v>
      </c>
      <c r="H66" s="6" t="s">
        <v>882</v>
      </c>
      <c r="I66" s="7">
        <v>6235</v>
      </c>
      <c r="J66" s="6" t="s">
        <v>881</v>
      </c>
      <c r="M66" s="74"/>
      <c r="N66" s="74"/>
      <c r="O66" s="74"/>
      <c r="P66" s="74"/>
      <c r="Q66" s="74"/>
      <c r="R66" s="74"/>
    </row>
    <row r="67" spans="1:18">
      <c r="A67" s="72" t="s">
        <v>244</v>
      </c>
      <c r="B67" s="6" t="s">
        <v>923</v>
      </c>
      <c r="C67" s="7">
        <v>17935</v>
      </c>
      <c r="D67" s="6" t="s">
        <v>924</v>
      </c>
      <c r="G67" s="72" t="s">
        <v>319</v>
      </c>
      <c r="H67" s="6" t="s">
        <v>883</v>
      </c>
      <c r="I67" s="7">
        <v>6757</v>
      </c>
      <c r="J67" s="6" t="s">
        <v>881</v>
      </c>
      <c r="M67" s="74"/>
      <c r="N67" s="74"/>
      <c r="O67" s="74"/>
      <c r="P67" s="74"/>
      <c r="Q67" s="74"/>
      <c r="R67" s="74"/>
    </row>
    <row r="68" spans="1:18" ht="42.75">
      <c r="A68" s="72" t="s">
        <v>241</v>
      </c>
      <c r="B68" s="6" t="s">
        <v>108</v>
      </c>
      <c r="C68" s="7">
        <v>2662</v>
      </c>
      <c r="D68" s="6" t="s">
        <v>924</v>
      </c>
      <c r="G68" s="72" t="s">
        <v>1001</v>
      </c>
      <c r="H68" s="47" t="s">
        <v>1017</v>
      </c>
      <c r="I68" s="66">
        <v>6232</v>
      </c>
      <c r="J68" s="6" t="s">
        <v>881</v>
      </c>
      <c r="M68" s="74"/>
      <c r="N68" s="74"/>
      <c r="O68" s="74"/>
      <c r="P68" s="74"/>
      <c r="Q68" s="74"/>
      <c r="R68" s="74"/>
    </row>
    <row r="69" spans="1:18">
      <c r="A69" s="72" t="s">
        <v>242</v>
      </c>
      <c r="B69" s="6" t="s">
        <v>925</v>
      </c>
      <c r="C69" s="7">
        <v>3450</v>
      </c>
      <c r="D69" s="6" t="s">
        <v>924</v>
      </c>
      <c r="G69" s="72" t="s">
        <v>884</v>
      </c>
      <c r="H69" s="6" t="s">
        <v>992</v>
      </c>
      <c r="I69" s="7">
        <v>4682</v>
      </c>
      <c r="J69" s="6" t="s">
        <v>881</v>
      </c>
    </row>
    <row r="70" spans="1:18">
      <c r="A70" s="72" t="s">
        <v>926</v>
      </c>
      <c r="B70" s="67" t="s">
        <v>927</v>
      </c>
      <c r="C70" s="111">
        <v>2286</v>
      </c>
      <c r="D70" s="6" t="s">
        <v>924</v>
      </c>
      <c r="G70" s="72" t="s">
        <v>321</v>
      </c>
      <c r="H70" s="6" t="s">
        <v>885</v>
      </c>
      <c r="I70" s="7">
        <v>2865</v>
      </c>
      <c r="J70" s="6" t="s">
        <v>881</v>
      </c>
    </row>
    <row r="71" spans="1:18">
      <c r="A71" s="72" t="s">
        <v>928</v>
      </c>
      <c r="B71" s="67" t="s">
        <v>929</v>
      </c>
      <c r="C71" s="112"/>
      <c r="D71" s="6" t="s">
        <v>924</v>
      </c>
      <c r="G71" s="72" t="s">
        <v>886</v>
      </c>
      <c r="H71" s="6" t="s">
        <v>993</v>
      </c>
      <c r="I71" s="7"/>
      <c r="J71" s="6" t="s">
        <v>881</v>
      </c>
    </row>
    <row r="72" spans="1:18">
      <c r="A72" s="90" t="s">
        <v>1007</v>
      </c>
      <c r="B72" s="91" t="s">
        <v>1008</v>
      </c>
      <c r="C72" s="108">
        <v>7328</v>
      </c>
      <c r="D72" s="6" t="s">
        <v>924</v>
      </c>
      <c r="G72" s="72" t="s">
        <v>322</v>
      </c>
      <c r="H72" s="6" t="s">
        <v>887</v>
      </c>
      <c r="I72" s="7">
        <v>5355</v>
      </c>
      <c r="J72" s="6" t="s">
        <v>881</v>
      </c>
    </row>
    <row r="73" spans="1:18">
      <c r="A73" s="89" t="s">
        <v>1007</v>
      </c>
      <c r="B73" s="86" t="s">
        <v>998</v>
      </c>
      <c r="C73" s="109"/>
      <c r="D73" s="6" t="s">
        <v>924</v>
      </c>
      <c r="G73" s="72" t="s">
        <v>323</v>
      </c>
      <c r="H73" s="6" t="s">
        <v>1019</v>
      </c>
      <c r="I73" s="7">
        <v>8035</v>
      </c>
      <c r="J73" s="6" t="s">
        <v>881</v>
      </c>
    </row>
    <row r="74" spans="1:18">
      <c r="A74" s="89" t="s">
        <v>1009</v>
      </c>
      <c r="B74" s="86" t="s">
        <v>1000</v>
      </c>
      <c r="C74" s="109"/>
      <c r="D74" s="6" t="s">
        <v>924</v>
      </c>
      <c r="G74" s="72" t="s">
        <v>888</v>
      </c>
      <c r="H74" s="6" t="s">
        <v>994</v>
      </c>
      <c r="I74" s="7">
        <v>2325</v>
      </c>
      <c r="J74" s="6" t="s">
        <v>881</v>
      </c>
    </row>
    <row r="75" spans="1:18">
      <c r="A75" s="88" t="s">
        <v>1010</v>
      </c>
      <c r="B75" s="87" t="s">
        <v>996</v>
      </c>
      <c r="C75" s="109"/>
      <c r="D75" s="6" t="s">
        <v>924</v>
      </c>
      <c r="G75" s="72" t="s">
        <v>244</v>
      </c>
      <c r="H75" s="53" t="s">
        <v>1032</v>
      </c>
      <c r="I75" s="7">
        <v>17935</v>
      </c>
      <c r="J75" s="6" t="s">
        <v>924</v>
      </c>
    </row>
    <row r="76" spans="1:18">
      <c r="A76" s="88" t="s">
        <v>1009</v>
      </c>
      <c r="B76" s="87" t="s">
        <v>999</v>
      </c>
      <c r="C76" s="109"/>
      <c r="D76" s="6" t="s">
        <v>924</v>
      </c>
      <c r="G76" s="72" t="s">
        <v>241</v>
      </c>
      <c r="H76" s="6" t="s">
        <v>108</v>
      </c>
      <c r="I76" s="7">
        <v>2662</v>
      </c>
      <c r="J76" s="6" t="s">
        <v>924</v>
      </c>
    </row>
    <row r="77" spans="1:18">
      <c r="A77" s="88" t="s">
        <v>1011</v>
      </c>
      <c r="B77" s="87" t="s">
        <v>997</v>
      </c>
      <c r="C77" s="110"/>
      <c r="D77" s="6" t="s">
        <v>924</v>
      </c>
      <c r="G77" s="72" t="s">
        <v>242</v>
      </c>
      <c r="H77" s="6" t="s">
        <v>925</v>
      </c>
      <c r="I77" s="7">
        <v>3450</v>
      </c>
      <c r="J77" s="6" t="s">
        <v>924</v>
      </c>
    </row>
    <row r="78" spans="1:18">
      <c r="A78" s="72" t="s">
        <v>239</v>
      </c>
      <c r="B78" s="6" t="s">
        <v>930</v>
      </c>
      <c r="C78" s="7">
        <v>20784</v>
      </c>
      <c r="D78" s="6" t="s">
        <v>931</v>
      </c>
      <c r="G78" s="72" t="s">
        <v>926</v>
      </c>
      <c r="H78" s="67" t="s">
        <v>927</v>
      </c>
      <c r="I78" s="111">
        <v>2286</v>
      </c>
      <c r="J78" s="6" t="s">
        <v>924</v>
      </c>
    </row>
    <row r="79" spans="1:18">
      <c r="A79" s="72" t="s">
        <v>236</v>
      </c>
      <c r="B79" s="6" t="s">
        <v>932</v>
      </c>
      <c r="C79" s="7">
        <v>5149</v>
      </c>
      <c r="D79" s="6" t="s">
        <v>931</v>
      </c>
      <c r="G79" s="72" t="s">
        <v>928</v>
      </c>
      <c r="H79" s="67" t="s">
        <v>929</v>
      </c>
      <c r="I79" s="112"/>
      <c r="J79" s="6" t="s">
        <v>924</v>
      </c>
    </row>
    <row r="80" spans="1:18">
      <c r="A80" s="72" t="s">
        <v>238</v>
      </c>
      <c r="B80" s="6" t="s">
        <v>933</v>
      </c>
      <c r="C80" s="7">
        <v>3971</v>
      </c>
      <c r="D80" s="6" t="s">
        <v>931</v>
      </c>
      <c r="G80" s="90" t="s">
        <v>1007</v>
      </c>
      <c r="H80" s="91" t="s">
        <v>1008</v>
      </c>
      <c r="I80" s="108">
        <v>7328</v>
      </c>
      <c r="J80" s="6" t="s">
        <v>924</v>
      </c>
    </row>
    <row r="81" spans="1:10">
      <c r="A81" s="72" t="s">
        <v>237</v>
      </c>
      <c r="B81" s="6" t="s">
        <v>934</v>
      </c>
      <c r="C81" s="7">
        <v>4111</v>
      </c>
      <c r="D81" s="6" t="s">
        <v>931</v>
      </c>
      <c r="G81" s="89" t="s">
        <v>1007</v>
      </c>
      <c r="H81" s="86" t="s">
        <v>998</v>
      </c>
      <c r="I81" s="109"/>
      <c r="J81" s="6" t="s">
        <v>924</v>
      </c>
    </row>
    <row r="82" spans="1:10">
      <c r="A82" s="72" t="s">
        <v>240</v>
      </c>
      <c r="B82" s="6" t="s">
        <v>935</v>
      </c>
      <c r="C82" s="7">
        <v>1506</v>
      </c>
      <c r="D82" s="6" t="s">
        <v>931</v>
      </c>
      <c r="G82" s="89" t="s">
        <v>1009</v>
      </c>
      <c r="H82" s="86" t="s">
        <v>1000</v>
      </c>
      <c r="I82" s="109"/>
      <c r="J82" s="6" t="s">
        <v>924</v>
      </c>
    </row>
    <row r="83" spans="1:10">
      <c r="A83" s="72" t="s">
        <v>235</v>
      </c>
      <c r="B83" s="6" t="s">
        <v>1012</v>
      </c>
      <c r="C83" s="7">
        <v>1566</v>
      </c>
      <c r="D83" s="6" t="s">
        <v>936</v>
      </c>
      <c r="G83" s="88" t="s">
        <v>1010</v>
      </c>
      <c r="H83" s="87" t="s">
        <v>996</v>
      </c>
      <c r="I83" s="109"/>
      <c r="J83" s="6" t="s">
        <v>924</v>
      </c>
    </row>
    <row r="84" spans="1:10">
      <c r="A84" s="72" t="s">
        <v>233</v>
      </c>
      <c r="B84" s="6" t="s">
        <v>937</v>
      </c>
      <c r="C84" s="7">
        <v>18377</v>
      </c>
      <c r="D84" s="6" t="s">
        <v>936</v>
      </c>
      <c r="G84" s="88" t="s">
        <v>1009</v>
      </c>
      <c r="H84" s="87" t="s">
        <v>999</v>
      </c>
      <c r="I84" s="109"/>
      <c r="J84" s="6" t="s">
        <v>924</v>
      </c>
    </row>
    <row r="85" spans="1:10">
      <c r="A85" s="72" t="s">
        <v>234</v>
      </c>
      <c r="B85" s="6" t="s">
        <v>938</v>
      </c>
      <c r="C85" s="7">
        <v>1831</v>
      </c>
      <c r="D85" s="6" t="s">
        <v>936</v>
      </c>
      <c r="G85" s="88" t="s">
        <v>1011</v>
      </c>
      <c r="H85" s="87" t="s">
        <v>997</v>
      </c>
      <c r="I85" s="110"/>
      <c r="J85" s="6" t="s">
        <v>924</v>
      </c>
    </row>
    <row r="86" spans="1:10" ht="28.5">
      <c r="A86" s="72" t="s">
        <v>231</v>
      </c>
      <c r="B86" s="6" t="s">
        <v>939</v>
      </c>
      <c r="C86" s="7">
        <v>1987</v>
      </c>
      <c r="D86" s="6" t="s">
        <v>936</v>
      </c>
      <c r="G86" s="72" t="s">
        <v>1015</v>
      </c>
      <c r="H86" s="6" t="s">
        <v>1002</v>
      </c>
      <c r="I86" s="70">
        <v>2235</v>
      </c>
      <c r="J86" s="6" t="s">
        <v>896</v>
      </c>
    </row>
    <row r="87" spans="1:10" ht="42.75">
      <c r="A87" s="72" t="s">
        <v>232</v>
      </c>
      <c r="B87" s="6" t="s">
        <v>940</v>
      </c>
      <c r="C87" s="7">
        <v>4302</v>
      </c>
      <c r="D87" s="6" t="s">
        <v>936</v>
      </c>
      <c r="G87" s="72" t="s">
        <v>1013</v>
      </c>
      <c r="H87" s="71" t="s">
        <v>909</v>
      </c>
      <c r="I87" s="103">
        <v>2966</v>
      </c>
      <c r="J87" s="6" t="s">
        <v>896</v>
      </c>
    </row>
    <row r="88" spans="1:10">
      <c r="A88" s="77" t="s">
        <v>224</v>
      </c>
      <c r="B88" s="48" t="s">
        <v>941</v>
      </c>
      <c r="C88" s="49">
        <v>9147</v>
      </c>
      <c r="D88" s="6" t="s">
        <v>986</v>
      </c>
      <c r="G88" s="72" t="s">
        <v>327</v>
      </c>
      <c r="H88" s="6" t="s">
        <v>1003</v>
      </c>
      <c r="I88" s="7">
        <v>11555</v>
      </c>
      <c r="J88" s="6" t="s">
        <v>896</v>
      </c>
    </row>
    <row r="89" spans="1:10">
      <c r="A89" s="77" t="s">
        <v>227</v>
      </c>
      <c r="B89" s="48" t="s">
        <v>942</v>
      </c>
      <c r="C89" s="49">
        <v>11634</v>
      </c>
      <c r="D89" s="6" t="s">
        <v>986</v>
      </c>
      <c r="G89" s="72" t="s">
        <v>326</v>
      </c>
      <c r="H89" s="6" t="s">
        <v>917</v>
      </c>
      <c r="I89" s="7">
        <v>2639</v>
      </c>
      <c r="J89" s="6" t="s">
        <v>896</v>
      </c>
    </row>
    <row r="90" spans="1:10" ht="28.5">
      <c r="A90" s="72" t="s">
        <v>1014</v>
      </c>
      <c r="B90" s="100" t="s">
        <v>943</v>
      </c>
      <c r="C90" s="101">
        <v>6185</v>
      </c>
      <c r="D90" s="6" t="s">
        <v>944</v>
      </c>
      <c r="G90" s="72" t="s">
        <v>325</v>
      </c>
      <c r="H90" s="6" t="s">
        <v>918</v>
      </c>
      <c r="I90" s="7">
        <v>9196</v>
      </c>
      <c r="J90" s="6" t="s">
        <v>896</v>
      </c>
    </row>
    <row r="91" spans="1:10">
      <c r="A91" s="77" t="s">
        <v>228</v>
      </c>
      <c r="B91" s="48" t="s">
        <v>945</v>
      </c>
      <c r="C91" s="49">
        <v>5805</v>
      </c>
      <c r="D91" s="6" t="s">
        <v>986</v>
      </c>
      <c r="G91" s="72" t="s">
        <v>328</v>
      </c>
      <c r="H91" s="6" t="s">
        <v>919</v>
      </c>
      <c r="I91" s="7">
        <v>9556</v>
      </c>
      <c r="J91" s="6" t="s">
        <v>896</v>
      </c>
    </row>
    <row r="92" spans="1:10" ht="30.75" customHeight="1">
      <c r="A92" s="78" t="s">
        <v>946</v>
      </c>
      <c r="B92" s="57" t="s">
        <v>947</v>
      </c>
      <c r="C92" s="58">
        <v>4533</v>
      </c>
      <c r="D92" s="6" t="s">
        <v>986</v>
      </c>
      <c r="G92" s="72" t="s">
        <v>221</v>
      </c>
      <c r="H92" s="6" t="s">
        <v>1004</v>
      </c>
      <c r="I92" s="7">
        <v>13991</v>
      </c>
      <c r="J92" s="6" t="s">
        <v>920</v>
      </c>
    </row>
    <row r="93" spans="1:10">
      <c r="A93" s="77" t="s">
        <v>230</v>
      </c>
      <c r="B93" s="48" t="s">
        <v>948</v>
      </c>
      <c r="C93" s="49">
        <v>4184</v>
      </c>
      <c r="D93" s="6" t="s">
        <v>986</v>
      </c>
      <c r="G93" s="72" t="s">
        <v>220</v>
      </c>
      <c r="H93" s="6" t="s">
        <v>921</v>
      </c>
      <c r="I93" s="7">
        <v>2772</v>
      </c>
      <c r="J93" s="6" t="s">
        <v>920</v>
      </c>
    </row>
    <row r="94" spans="1:10">
      <c r="A94" s="72" t="s">
        <v>802</v>
      </c>
      <c r="B94" s="6" t="s">
        <v>949</v>
      </c>
      <c r="C94" s="7">
        <v>4260</v>
      </c>
      <c r="D94" s="6" t="s">
        <v>944</v>
      </c>
      <c r="G94" s="72" t="s">
        <v>219</v>
      </c>
      <c r="H94" s="6" t="s">
        <v>160</v>
      </c>
      <c r="I94" s="13">
        <v>5007</v>
      </c>
      <c r="J94" s="6" t="s">
        <v>920</v>
      </c>
    </row>
    <row r="95" spans="1:10" ht="28.5">
      <c r="A95" s="77" t="s">
        <v>229</v>
      </c>
      <c r="B95" s="48" t="s">
        <v>950</v>
      </c>
      <c r="C95" s="49">
        <v>4618</v>
      </c>
      <c r="D95" s="6" t="s">
        <v>986</v>
      </c>
      <c r="G95" s="72" t="s">
        <v>1005</v>
      </c>
      <c r="H95" s="97" t="s">
        <v>1006</v>
      </c>
      <c r="I95" s="98">
        <v>2541</v>
      </c>
      <c r="J95" s="6" t="s">
        <v>920</v>
      </c>
    </row>
    <row r="96" spans="1:10">
      <c r="A96" s="77" t="s">
        <v>951</v>
      </c>
      <c r="B96" s="60" t="s">
        <v>952</v>
      </c>
      <c r="C96" s="61"/>
      <c r="D96" s="6" t="s">
        <v>986</v>
      </c>
      <c r="G96" s="72" t="s">
        <v>222</v>
      </c>
      <c r="H96" s="6" t="s">
        <v>922</v>
      </c>
      <c r="I96" s="7">
        <v>3748</v>
      </c>
      <c r="J96" s="6" t="s">
        <v>920</v>
      </c>
    </row>
    <row r="97" spans="1:10">
      <c r="A97" s="77" t="s">
        <v>953</v>
      </c>
      <c r="B97" s="60" t="s">
        <v>954</v>
      </c>
      <c r="C97" s="61">
        <v>3067</v>
      </c>
      <c r="D97" s="6" t="s">
        <v>986</v>
      </c>
      <c r="G97" s="72" t="s">
        <v>239</v>
      </c>
      <c r="H97" s="6" t="s">
        <v>930</v>
      </c>
      <c r="I97" s="7">
        <v>20784</v>
      </c>
      <c r="J97" s="6" t="s">
        <v>931</v>
      </c>
    </row>
    <row r="98" spans="1:10">
      <c r="A98" s="78" t="s">
        <v>955</v>
      </c>
      <c r="B98" s="57" t="s">
        <v>987</v>
      </c>
      <c r="C98" s="58"/>
      <c r="D98" s="6" t="s">
        <v>986</v>
      </c>
      <c r="G98" s="72" t="s">
        <v>236</v>
      </c>
      <c r="H98" s="6" t="s">
        <v>932</v>
      </c>
      <c r="I98" s="7">
        <v>5149</v>
      </c>
      <c r="J98" s="6" t="s">
        <v>931</v>
      </c>
    </row>
    <row r="99" spans="1:10">
      <c r="A99" s="77" t="s">
        <v>225</v>
      </c>
      <c r="B99" s="48" t="s">
        <v>1016</v>
      </c>
      <c r="C99" s="49">
        <v>1191</v>
      </c>
      <c r="D99" s="6" t="s">
        <v>986</v>
      </c>
      <c r="G99" s="72" t="s">
        <v>238</v>
      </c>
      <c r="H99" s="6" t="s">
        <v>933</v>
      </c>
      <c r="I99" s="7">
        <v>3971</v>
      </c>
      <c r="J99" s="6" t="s">
        <v>931</v>
      </c>
    </row>
    <row r="100" spans="1:10">
      <c r="A100" s="77" t="s">
        <v>226</v>
      </c>
      <c r="B100" s="48" t="s">
        <v>956</v>
      </c>
      <c r="C100" s="49">
        <v>1354</v>
      </c>
      <c r="D100" s="6" t="s">
        <v>986</v>
      </c>
      <c r="G100" s="72" t="s">
        <v>237</v>
      </c>
      <c r="H100" s="6" t="s">
        <v>934</v>
      </c>
      <c r="I100" s="7">
        <v>4111</v>
      </c>
      <c r="J100" s="6" t="s">
        <v>931</v>
      </c>
    </row>
    <row r="101" spans="1:10">
      <c r="A101" s="77" t="s">
        <v>957</v>
      </c>
      <c r="B101" s="62" t="s">
        <v>958</v>
      </c>
      <c r="C101" s="61"/>
      <c r="D101" s="6" t="s">
        <v>986</v>
      </c>
      <c r="G101" s="72" t="s">
        <v>240</v>
      </c>
      <c r="H101" s="6" t="s">
        <v>935</v>
      </c>
      <c r="I101" s="7">
        <v>1506</v>
      </c>
      <c r="J101" s="6" t="s">
        <v>931</v>
      </c>
    </row>
    <row r="102" spans="1:10" ht="28.5">
      <c r="A102" s="72" t="s">
        <v>217</v>
      </c>
      <c r="B102" s="6" t="s">
        <v>959</v>
      </c>
      <c r="C102" s="7">
        <v>7286</v>
      </c>
      <c r="D102" s="6" t="s">
        <v>960</v>
      </c>
      <c r="G102" s="72" t="s">
        <v>1014</v>
      </c>
      <c r="H102" s="100" t="s">
        <v>943</v>
      </c>
      <c r="I102" s="101">
        <v>6185</v>
      </c>
      <c r="J102" s="6" t="s">
        <v>944</v>
      </c>
    </row>
    <row r="103" spans="1:10">
      <c r="A103" s="72" t="s">
        <v>215</v>
      </c>
      <c r="B103" s="6" t="s">
        <v>961</v>
      </c>
      <c r="C103" s="7">
        <v>11023</v>
      </c>
      <c r="D103" s="6" t="s">
        <v>960</v>
      </c>
      <c r="G103" s="72" t="s">
        <v>802</v>
      </c>
      <c r="H103" s="6" t="s">
        <v>949</v>
      </c>
      <c r="I103" s="7">
        <v>4260</v>
      </c>
      <c r="J103" s="6" t="s">
        <v>944</v>
      </c>
    </row>
    <row r="104" spans="1:10">
      <c r="A104" s="72" t="s">
        <v>214</v>
      </c>
      <c r="B104" s="6" t="s">
        <v>962</v>
      </c>
      <c r="C104" s="7">
        <v>6881</v>
      </c>
      <c r="D104" s="6" t="s">
        <v>960</v>
      </c>
      <c r="G104" s="72" t="s">
        <v>968</v>
      </c>
      <c r="H104" s="6" t="s">
        <v>969</v>
      </c>
      <c r="I104" s="7">
        <v>2437</v>
      </c>
      <c r="J104" s="6" t="s">
        <v>944</v>
      </c>
    </row>
    <row r="105" spans="1:10">
      <c r="A105" s="72" t="s">
        <v>213</v>
      </c>
      <c r="B105" s="6" t="s">
        <v>963</v>
      </c>
      <c r="C105" s="7">
        <v>6780</v>
      </c>
      <c r="D105" s="6" t="s">
        <v>960</v>
      </c>
      <c r="G105" s="72" t="s">
        <v>790</v>
      </c>
      <c r="H105" s="6" t="s">
        <v>970</v>
      </c>
      <c r="I105" s="7">
        <v>3629</v>
      </c>
      <c r="J105" s="6" t="s">
        <v>944</v>
      </c>
    </row>
    <row r="106" spans="1:10">
      <c r="A106" s="72" t="s">
        <v>216</v>
      </c>
      <c r="B106" s="6" t="s">
        <v>964</v>
      </c>
      <c r="C106" s="7">
        <v>5697</v>
      </c>
      <c r="D106" s="6" t="s">
        <v>960</v>
      </c>
      <c r="G106" s="72" t="s">
        <v>812</v>
      </c>
      <c r="H106" s="6" t="s">
        <v>971</v>
      </c>
      <c r="I106" s="7">
        <v>21395</v>
      </c>
      <c r="J106" s="6" t="s">
        <v>944</v>
      </c>
    </row>
    <row r="107" spans="1:10">
      <c r="A107" s="72" t="s">
        <v>965</v>
      </c>
      <c r="B107" s="6" t="s">
        <v>966</v>
      </c>
      <c r="C107" s="7">
        <v>1840</v>
      </c>
      <c r="D107" s="6" t="s">
        <v>960</v>
      </c>
      <c r="G107" s="72" t="s">
        <v>805</v>
      </c>
      <c r="H107" s="6" t="s">
        <v>972</v>
      </c>
      <c r="I107" s="7">
        <v>3036</v>
      </c>
      <c r="J107" s="6" t="s">
        <v>944</v>
      </c>
    </row>
    <row r="108" spans="1:10">
      <c r="A108" s="72" t="s">
        <v>218</v>
      </c>
      <c r="B108" s="6" t="s">
        <v>967</v>
      </c>
      <c r="C108" s="7">
        <v>5389</v>
      </c>
      <c r="D108" s="6" t="s">
        <v>960</v>
      </c>
      <c r="G108" s="72" t="s">
        <v>808</v>
      </c>
      <c r="H108" s="6" t="s">
        <v>972</v>
      </c>
      <c r="I108" s="7">
        <v>2168</v>
      </c>
      <c r="J108" s="6" t="s">
        <v>944</v>
      </c>
    </row>
    <row r="109" spans="1:10">
      <c r="A109" s="72" t="s">
        <v>968</v>
      </c>
      <c r="B109" s="6" t="s">
        <v>969</v>
      </c>
      <c r="C109" s="7">
        <v>2437</v>
      </c>
      <c r="D109" s="6" t="s">
        <v>944</v>
      </c>
      <c r="G109" s="72" t="s">
        <v>334</v>
      </c>
      <c r="H109" s="6" t="s">
        <v>973</v>
      </c>
      <c r="I109" s="7">
        <v>4672</v>
      </c>
      <c r="J109" s="6" t="s">
        <v>944</v>
      </c>
    </row>
    <row r="110" spans="1:10">
      <c r="A110" s="72" t="s">
        <v>790</v>
      </c>
      <c r="B110" s="6" t="s">
        <v>970</v>
      </c>
      <c r="C110" s="7">
        <v>3629</v>
      </c>
      <c r="D110" s="6" t="s">
        <v>944</v>
      </c>
      <c r="G110" s="72" t="s">
        <v>798</v>
      </c>
      <c r="H110" s="6" t="s">
        <v>974</v>
      </c>
      <c r="I110" s="7">
        <v>4926</v>
      </c>
      <c r="J110" s="6" t="s">
        <v>944</v>
      </c>
    </row>
    <row r="111" spans="1:10">
      <c r="A111" s="72" t="s">
        <v>812</v>
      </c>
      <c r="B111" s="6" t="s">
        <v>971</v>
      </c>
      <c r="C111" s="7">
        <v>21395</v>
      </c>
      <c r="D111" s="6" t="s">
        <v>944</v>
      </c>
      <c r="G111" s="72" t="s">
        <v>786</v>
      </c>
      <c r="H111" s="6" t="s">
        <v>784</v>
      </c>
      <c r="I111" s="7">
        <v>4338</v>
      </c>
      <c r="J111" s="6" t="s">
        <v>944</v>
      </c>
    </row>
    <row r="112" spans="1:10">
      <c r="A112" s="72" t="s">
        <v>805</v>
      </c>
      <c r="B112" s="6" t="s">
        <v>972</v>
      </c>
      <c r="C112" s="7">
        <v>3036</v>
      </c>
      <c r="D112" s="6" t="s">
        <v>944</v>
      </c>
      <c r="G112" s="72" t="s">
        <v>333</v>
      </c>
      <c r="H112" s="6" t="s">
        <v>975</v>
      </c>
      <c r="I112" s="7">
        <v>7366</v>
      </c>
      <c r="J112" s="6" t="s">
        <v>944</v>
      </c>
    </row>
    <row r="113" spans="1:16">
      <c r="A113" s="72" t="s">
        <v>808</v>
      </c>
      <c r="B113" s="6" t="s">
        <v>972</v>
      </c>
      <c r="C113" s="7">
        <v>2168</v>
      </c>
      <c r="D113" s="6" t="s">
        <v>944</v>
      </c>
      <c r="G113" s="72" t="s">
        <v>332</v>
      </c>
      <c r="H113" s="6" t="s">
        <v>976</v>
      </c>
      <c r="I113" s="7">
        <v>3587</v>
      </c>
      <c r="J113" s="6" t="s">
        <v>944</v>
      </c>
    </row>
    <row r="114" spans="1:16">
      <c r="A114" s="72" t="s">
        <v>334</v>
      </c>
      <c r="B114" s="6" t="s">
        <v>973</v>
      </c>
      <c r="C114" s="7">
        <v>4672</v>
      </c>
      <c r="D114" s="6" t="s">
        <v>944</v>
      </c>
      <c r="G114" s="72" t="s">
        <v>235</v>
      </c>
      <c r="H114" s="6" t="s">
        <v>1012</v>
      </c>
      <c r="I114" s="7">
        <v>1566</v>
      </c>
      <c r="J114" s="6" t="s">
        <v>936</v>
      </c>
    </row>
    <row r="115" spans="1:16">
      <c r="A115" s="72" t="s">
        <v>798</v>
      </c>
      <c r="B115" s="6" t="s">
        <v>974</v>
      </c>
      <c r="C115" s="7">
        <v>4926</v>
      </c>
      <c r="D115" s="6" t="s">
        <v>944</v>
      </c>
      <c r="G115" s="72" t="s">
        <v>233</v>
      </c>
      <c r="H115" s="6" t="s">
        <v>937</v>
      </c>
      <c r="I115" s="7">
        <v>18377</v>
      </c>
      <c r="J115" s="6" t="s">
        <v>936</v>
      </c>
      <c r="N115" s="12"/>
      <c r="O115" s="12"/>
      <c r="P115" s="13"/>
    </row>
    <row r="116" spans="1:16">
      <c r="A116" s="72" t="s">
        <v>786</v>
      </c>
      <c r="B116" s="6" t="s">
        <v>784</v>
      </c>
      <c r="C116" s="7">
        <v>4338</v>
      </c>
      <c r="D116" s="6" t="s">
        <v>944</v>
      </c>
      <c r="G116" s="72" t="s">
        <v>234</v>
      </c>
      <c r="H116" s="6" t="s">
        <v>938</v>
      </c>
      <c r="I116" s="7">
        <v>1831</v>
      </c>
      <c r="J116" s="6" t="s">
        <v>936</v>
      </c>
      <c r="N116" s="14"/>
      <c r="O116" s="14"/>
      <c r="P116" s="15"/>
    </row>
    <row r="117" spans="1:16">
      <c r="A117" s="72" t="s">
        <v>333</v>
      </c>
      <c r="B117" s="6" t="s">
        <v>975</v>
      </c>
      <c r="C117" s="7">
        <v>7366</v>
      </c>
      <c r="D117" s="6" t="s">
        <v>944</v>
      </c>
      <c r="G117" s="72" t="s">
        <v>231</v>
      </c>
      <c r="H117" s="6" t="s">
        <v>939</v>
      </c>
      <c r="I117" s="7">
        <v>1987</v>
      </c>
      <c r="J117" s="6" t="s">
        <v>936</v>
      </c>
      <c r="N117" s="12"/>
      <c r="O117" s="12"/>
      <c r="P117" s="13"/>
    </row>
    <row r="118" spans="1:16">
      <c r="A118" s="72" t="s">
        <v>332</v>
      </c>
      <c r="B118" s="6" t="s">
        <v>976</v>
      </c>
      <c r="C118" s="7">
        <v>3587</v>
      </c>
      <c r="D118" s="6" t="s">
        <v>944</v>
      </c>
      <c r="G118" s="72" t="s">
        <v>232</v>
      </c>
      <c r="H118" s="6" t="s">
        <v>940</v>
      </c>
      <c r="I118" s="7">
        <v>4302</v>
      </c>
      <c r="J118" s="6" t="s">
        <v>936</v>
      </c>
      <c r="N118" s="14"/>
      <c r="O118" s="14"/>
      <c r="P118" s="15"/>
    </row>
    <row r="119" spans="1:16">
      <c r="N119" s="12"/>
      <c r="O119" s="12"/>
      <c r="P119" s="13"/>
    </row>
    <row r="120" spans="1:16">
      <c r="A120" s="65" t="s">
        <v>989</v>
      </c>
      <c r="B120" s="2"/>
      <c r="C120" s="38"/>
      <c r="D120" s="2"/>
      <c r="G120" s="65" t="s">
        <v>989</v>
      </c>
      <c r="H120" s="2"/>
      <c r="N120" s="14"/>
      <c r="O120" s="14"/>
      <c r="P120" s="15"/>
    </row>
    <row r="121" spans="1:16">
      <c r="A121" s="56" t="s">
        <v>995</v>
      </c>
      <c r="B121" s="2"/>
      <c r="C121" s="38"/>
      <c r="D121" s="2"/>
      <c r="G121" s="56" t="s">
        <v>995</v>
      </c>
      <c r="H121" s="2"/>
      <c r="N121" s="12"/>
      <c r="O121" s="12"/>
      <c r="P121" s="13"/>
    </row>
    <row r="122" spans="1:16">
      <c r="A122" s="51" t="s">
        <v>1022</v>
      </c>
      <c r="B122" s="2"/>
      <c r="C122" s="38"/>
      <c r="D122" s="2"/>
      <c r="G122" s="51" t="s">
        <v>1022</v>
      </c>
      <c r="H122" s="2"/>
      <c r="N122" s="12"/>
      <c r="O122" s="12"/>
      <c r="P122" s="13"/>
    </row>
    <row r="123" spans="1:16">
      <c r="A123" s="63" t="s">
        <v>988</v>
      </c>
      <c r="B123" s="2"/>
      <c r="C123" s="38"/>
      <c r="D123" s="2"/>
      <c r="G123" s="63" t="s">
        <v>1020</v>
      </c>
      <c r="H123" s="2"/>
      <c r="N123" s="12"/>
      <c r="O123" s="12"/>
      <c r="P123" s="13"/>
    </row>
    <row r="124" spans="1:16">
      <c r="A124" s="59" t="s">
        <v>1021</v>
      </c>
      <c r="B124" s="2"/>
      <c r="C124" s="38"/>
      <c r="D124" s="2"/>
      <c r="G124" s="59" t="s">
        <v>1021</v>
      </c>
      <c r="H124" s="2"/>
      <c r="N124" s="12"/>
      <c r="O124" s="12"/>
      <c r="P124" s="13"/>
    </row>
    <row r="125" spans="1:16">
      <c r="A125" s="50" t="s">
        <v>1018</v>
      </c>
      <c r="B125" s="2"/>
      <c r="C125" s="38"/>
      <c r="D125" s="2"/>
      <c r="G125" s="50" t="s">
        <v>1018</v>
      </c>
      <c r="H125" s="2"/>
      <c r="N125" s="12"/>
      <c r="O125" s="12"/>
      <c r="P125" s="13"/>
    </row>
    <row r="126" spans="1:16">
      <c r="A126" s="83" t="s">
        <v>1023</v>
      </c>
      <c r="B126" s="83"/>
      <c r="C126" s="84"/>
      <c r="D126" s="83"/>
      <c r="E126" s="114"/>
      <c r="F126" s="114"/>
      <c r="G126" s="85"/>
      <c r="H126" s="83"/>
      <c r="I126" s="85"/>
      <c r="J126" s="85"/>
      <c r="K126" s="114"/>
      <c r="N126" s="12"/>
      <c r="O126" s="12"/>
      <c r="P126" s="13"/>
    </row>
    <row r="127" spans="1:16">
      <c r="A127" s="96" t="s">
        <v>1024</v>
      </c>
      <c r="B127" s="2"/>
      <c r="C127" s="38"/>
      <c r="D127" s="2"/>
      <c r="G127" s="96" t="s">
        <v>1024</v>
      </c>
      <c r="H127" s="2"/>
      <c r="N127" s="12"/>
      <c r="O127" s="12"/>
      <c r="P127" s="13"/>
    </row>
    <row r="128" spans="1:16">
      <c r="A128" s="99" t="s">
        <v>1026</v>
      </c>
      <c r="B128" s="2"/>
      <c r="C128" s="38"/>
      <c r="D128" s="2"/>
      <c r="E128" s="113"/>
      <c r="F128" s="113"/>
      <c r="G128" s="99" t="s">
        <v>1027</v>
      </c>
      <c r="H128" s="2"/>
      <c r="K128" s="113"/>
      <c r="N128" s="12"/>
      <c r="O128" s="12"/>
      <c r="P128" s="13"/>
    </row>
    <row r="129" spans="1:8">
      <c r="A129" s="63" t="s">
        <v>1025</v>
      </c>
      <c r="B129" s="2"/>
      <c r="C129" s="38"/>
      <c r="D129" s="2"/>
      <c r="G129" s="63" t="s">
        <v>1025</v>
      </c>
      <c r="H129" s="2"/>
    </row>
    <row r="130" spans="1:8">
      <c r="A130" s="102" t="s">
        <v>1028</v>
      </c>
      <c r="B130" s="2"/>
      <c r="C130" s="38"/>
      <c r="D130" s="2"/>
      <c r="G130" s="102" t="s">
        <v>1028</v>
      </c>
      <c r="H130" s="2"/>
    </row>
    <row r="131" spans="1:8">
      <c r="A131" s="63"/>
      <c r="B131" s="2"/>
      <c r="C131" s="38"/>
      <c r="D131" s="2"/>
      <c r="G131" s="63"/>
      <c r="H131" s="2"/>
    </row>
    <row r="132" spans="1:8">
      <c r="A132" s="2"/>
      <c r="B132" s="2"/>
      <c r="C132" s="38"/>
      <c r="D132" s="2"/>
      <c r="G132" s="2"/>
      <c r="H132" s="2"/>
    </row>
    <row r="133" spans="1:8">
      <c r="A133" s="2"/>
      <c r="B133" s="2"/>
      <c r="C133" s="38"/>
      <c r="D133" s="2"/>
      <c r="G133" s="2"/>
      <c r="H133" s="2"/>
    </row>
    <row r="134" spans="1:8">
      <c r="A134" s="2"/>
      <c r="B134" s="2"/>
      <c r="C134" s="38"/>
      <c r="D134" s="2"/>
      <c r="G134" s="2"/>
      <c r="H134" s="2"/>
    </row>
    <row r="135" spans="1:8">
      <c r="A135" s="2"/>
      <c r="B135" s="2"/>
      <c r="C135" s="38"/>
      <c r="D135" s="2"/>
      <c r="G135" s="2"/>
      <c r="H135" s="2"/>
    </row>
  </sheetData>
  <mergeCells count="6">
    <mergeCell ref="I5:I8"/>
    <mergeCell ref="I80:I85"/>
    <mergeCell ref="C70:C71"/>
    <mergeCell ref="I78:I79"/>
    <mergeCell ref="C72:C77"/>
    <mergeCell ref="C54:C57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zoomScaleNormal="100" workbookViewId="0">
      <selection activeCell="F2" activeCellId="1" sqref="F4:F8 F2"/>
    </sheetView>
  </sheetViews>
  <sheetFormatPr baseColWidth="10" defaultColWidth="11.42578125" defaultRowHeight="14.25"/>
  <cols>
    <col min="1" max="1" width="15.140625" style="12" bestFit="1" customWidth="1"/>
    <col min="2" max="2" width="40.85546875" style="12" bestFit="1" customWidth="1"/>
    <col min="3" max="3" width="12.5703125" style="12" bestFit="1" customWidth="1"/>
    <col min="4" max="4" width="37.42578125" style="12" bestFit="1" customWidth="1"/>
    <col min="5" max="5" width="6.7109375" style="12" bestFit="1" customWidth="1"/>
    <col min="6" max="6" width="8.5703125" style="12" bestFit="1" customWidth="1"/>
    <col min="7" max="16384" width="11.42578125" style="12"/>
  </cols>
  <sheetData>
    <row r="1" spans="1:8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8">
      <c r="A2" s="12" t="s">
        <v>343</v>
      </c>
      <c r="B2" s="12" t="s">
        <v>344</v>
      </c>
      <c r="C2" s="12" t="s">
        <v>346</v>
      </c>
      <c r="D2" s="12" t="s">
        <v>342</v>
      </c>
      <c r="E2" s="19" t="s">
        <v>245</v>
      </c>
      <c r="F2" s="13">
        <v>2985</v>
      </c>
    </row>
    <row r="3" spans="1:8" ht="15">
      <c r="B3" s="14" t="s">
        <v>345</v>
      </c>
      <c r="E3" s="19"/>
      <c r="F3" s="15">
        <f>SUM(F2)</f>
        <v>2985</v>
      </c>
    </row>
    <row r="4" spans="1:8">
      <c r="B4" s="12" t="s">
        <v>4</v>
      </c>
      <c r="C4" s="12" t="s">
        <v>347</v>
      </c>
      <c r="D4" s="12" t="s">
        <v>246</v>
      </c>
      <c r="E4" s="19" t="s">
        <v>245</v>
      </c>
      <c r="F4" s="13">
        <v>2400</v>
      </c>
    </row>
    <row r="5" spans="1:8">
      <c r="C5" s="12" t="s">
        <v>348</v>
      </c>
      <c r="D5" s="12" t="s">
        <v>247</v>
      </c>
      <c r="E5" s="19" t="s">
        <v>245</v>
      </c>
      <c r="F5" s="13">
        <v>2758</v>
      </c>
    </row>
    <row r="6" spans="1:8">
      <c r="C6" s="12" t="s">
        <v>349</v>
      </c>
      <c r="D6" s="12" t="s">
        <v>248</v>
      </c>
      <c r="E6" s="19" t="s">
        <v>245</v>
      </c>
      <c r="F6" s="13">
        <v>2914</v>
      </c>
    </row>
    <row r="7" spans="1:8">
      <c r="C7" s="12" t="s">
        <v>350</v>
      </c>
      <c r="D7" s="12" t="s">
        <v>352</v>
      </c>
      <c r="E7" s="19" t="s">
        <v>245</v>
      </c>
      <c r="F7" s="13">
        <v>2764</v>
      </c>
    </row>
    <row r="8" spans="1:8">
      <c r="C8" s="12" t="s">
        <v>351</v>
      </c>
      <c r="D8" s="12" t="s">
        <v>353</v>
      </c>
      <c r="E8" s="19" t="s">
        <v>245</v>
      </c>
      <c r="F8" s="13">
        <v>2786</v>
      </c>
    </row>
    <row r="9" spans="1:8" ht="15">
      <c r="B9" s="14" t="s">
        <v>5</v>
      </c>
      <c r="E9" s="19"/>
      <c r="F9" s="15">
        <f>SUM(F4:F8)</f>
        <v>13622</v>
      </c>
    </row>
    <row r="10" spans="1:8">
      <c r="B10" s="12" t="s">
        <v>6</v>
      </c>
      <c r="C10" s="12" t="s">
        <v>779</v>
      </c>
      <c r="D10" s="12" t="s">
        <v>774</v>
      </c>
      <c r="E10" s="19" t="s">
        <v>249</v>
      </c>
      <c r="F10" s="13">
        <v>4264</v>
      </c>
    </row>
    <row r="11" spans="1:8" ht="15">
      <c r="B11" s="14" t="s">
        <v>7</v>
      </c>
      <c r="E11" s="19"/>
      <c r="F11" s="15">
        <f>SUM(F10)</f>
        <v>4264</v>
      </c>
    </row>
    <row r="12" spans="1:8" ht="15">
      <c r="A12" s="16" t="s">
        <v>360</v>
      </c>
      <c r="B12" s="16"/>
      <c r="C12" s="16"/>
      <c r="D12" s="16"/>
      <c r="E12" s="18"/>
      <c r="F12" s="17">
        <f>SUM(F11,F9,F3)</f>
        <v>20871</v>
      </c>
      <c r="H12" s="12" t="s">
        <v>775</v>
      </c>
    </row>
    <row r="13" spans="1:8">
      <c r="A13" s="12" t="s">
        <v>208</v>
      </c>
      <c r="F13" s="13">
        <v>21000</v>
      </c>
    </row>
  </sheetData>
  <autoFilter ref="B1:B12" xr:uid="{00000000-0009-0000-0000-000001000000}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workbookViewId="0">
      <selection activeCell="F4" sqref="F4:F16"/>
    </sheetView>
  </sheetViews>
  <sheetFormatPr baseColWidth="10" defaultColWidth="11.42578125" defaultRowHeight="14.25"/>
  <cols>
    <col min="1" max="1" width="15.5703125" style="12" bestFit="1" customWidth="1"/>
    <col min="2" max="2" width="33.5703125" style="12" bestFit="1" customWidth="1"/>
    <col min="3" max="3" width="15.85546875" style="12" bestFit="1" customWidth="1"/>
    <col min="4" max="4" width="29.7109375" style="12" bestFit="1" customWidth="1"/>
    <col min="5" max="5" width="14.14062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6">
      <c r="A2" s="12" t="s">
        <v>359</v>
      </c>
      <c r="B2" s="12" t="s">
        <v>8</v>
      </c>
      <c r="C2" s="12" t="s">
        <v>354</v>
      </c>
      <c r="D2" s="12" t="s">
        <v>9</v>
      </c>
      <c r="E2" s="19" t="s">
        <v>209</v>
      </c>
      <c r="F2" s="13">
        <v>1338</v>
      </c>
    </row>
    <row r="3" spans="1:6" ht="15">
      <c r="B3" s="14" t="s">
        <v>10</v>
      </c>
      <c r="E3" s="19"/>
      <c r="F3" s="15">
        <f>SUM(F2)</f>
        <v>1338</v>
      </c>
    </row>
    <row r="4" spans="1:6">
      <c r="B4" s="12" t="s">
        <v>11</v>
      </c>
      <c r="C4" s="12" t="s">
        <v>356</v>
      </c>
      <c r="D4" s="12" t="s">
        <v>776</v>
      </c>
      <c r="E4" s="19" t="s">
        <v>210</v>
      </c>
      <c r="F4" s="13">
        <v>2626</v>
      </c>
    </row>
    <row r="5" spans="1:6" ht="15">
      <c r="B5" s="14" t="s">
        <v>12</v>
      </c>
      <c r="E5" s="19"/>
      <c r="F5" s="15">
        <f>SUM(F4)</f>
        <v>2626</v>
      </c>
    </row>
    <row r="6" spans="1:6">
      <c r="B6" s="12" t="s">
        <v>13</v>
      </c>
      <c r="C6" s="12" t="s">
        <v>357</v>
      </c>
      <c r="D6" s="12" t="s">
        <v>777</v>
      </c>
      <c r="E6" s="19" t="s">
        <v>210</v>
      </c>
      <c r="F6" s="13">
        <v>2799</v>
      </c>
    </row>
    <row r="7" spans="1:6" ht="15">
      <c r="B7" s="14" t="s">
        <v>14</v>
      </c>
      <c r="E7" s="19"/>
      <c r="F7" s="15">
        <f>SUM(F6)</f>
        <v>2799</v>
      </c>
    </row>
    <row r="8" spans="1:6">
      <c r="B8" s="12" t="s">
        <v>15</v>
      </c>
      <c r="C8" s="12" t="s">
        <v>358</v>
      </c>
      <c r="D8" s="12" t="s">
        <v>250</v>
      </c>
      <c r="E8" s="19" t="s">
        <v>210</v>
      </c>
      <c r="F8" s="13">
        <v>1218</v>
      </c>
    </row>
    <row r="9" spans="1:6" ht="15">
      <c r="B9" s="14" t="s">
        <v>16</v>
      </c>
      <c r="E9" s="19"/>
      <c r="F9" s="15">
        <f>SUM(F8)</f>
        <v>1218</v>
      </c>
    </row>
    <row r="10" spans="1:6">
      <c r="B10" s="12" t="s">
        <v>17</v>
      </c>
      <c r="C10" s="12" t="s">
        <v>362</v>
      </c>
      <c r="D10" s="12" t="s">
        <v>365</v>
      </c>
      <c r="E10" s="19" t="s">
        <v>210</v>
      </c>
      <c r="F10" s="13">
        <v>3501</v>
      </c>
    </row>
    <row r="11" spans="1:6">
      <c r="C11" s="12" t="s">
        <v>363</v>
      </c>
      <c r="D11" s="12" t="s">
        <v>366</v>
      </c>
      <c r="E11" s="19" t="s">
        <v>210</v>
      </c>
      <c r="F11" s="13">
        <v>3267</v>
      </c>
    </row>
    <row r="12" spans="1:6">
      <c r="C12" s="12" t="s">
        <v>364</v>
      </c>
      <c r="D12" s="12" t="s">
        <v>367</v>
      </c>
      <c r="E12" s="19" t="s">
        <v>210</v>
      </c>
      <c r="F12" s="13">
        <v>1727</v>
      </c>
    </row>
    <row r="13" spans="1:6" ht="15">
      <c r="B13" s="14" t="s">
        <v>18</v>
      </c>
      <c r="E13" s="19"/>
      <c r="F13" s="15">
        <f>SUM(F10:F12)</f>
        <v>8495</v>
      </c>
    </row>
    <row r="14" spans="1:6">
      <c r="B14" s="12" t="s">
        <v>19</v>
      </c>
      <c r="C14" s="12" t="s">
        <v>368</v>
      </c>
      <c r="D14" s="12" t="s">
        <v>251</v>
      </c>
      <c r="E14" s="19" t="s">
        <v>210</v>
      </c>
      <c r="F14" s="13">
        <v>1410</v>
      </c>
    </row>
    <row r="15" spans="1:6" ht="15">
      <c r="B15" s="14" t="s">
        <v>20</v>
      </c>
      <c r="E15" s="19"/>
      <c r="F15" s="15">
        <f>SUM(F14)</f>
        <v>1410</v>
      </c>
    </row>
    <row r="16" spans="1:6">
      <c r="B16" s="12" t="s">
        <v>21</v>
      </c>
      <c r="C16" s="12" t="s">
        <v>369</v>
      </c>
      <c r="D16" s="12" t="s">
        <v>370</v>
      </c>
      <c r="E16" s="19" t="s">
        <v>210</v>
      </c>
      <c r="F16" s="13">
        <v>3141</v>
      </c>
    </row>
    <row r="17" spans="1:6" ht="15">
      <c r="B17" s="14" t="s">
        <v>22</v>
      </c>
      <c r="E17" s="19"/>
      <c r="F17" s="15">
        <f>SUM(F16)</f>
        <v>3141</v>
      </c>
    </row>
    <row r="18" spans="1:6">
      <c r="B18" s="12" t="s">
        <v>252</v>
      </c>
      <c r="C18" s="12" t="s">
        <v>371</v>
      </c>
      <c r="D18" s="12" t="s">
        <v>252</v>
      </c>
      <c r="E18" s="19" t="s">
        <v>338</v>
      </c>
      <c r="F18" s="13">
        <v>1253</v>
      </c>
    </row>
    <row r="19" spans="1:6" ht="15">
      <c r="B19" s="14" t="s">
        <v>253</v>
      </c>
      <c r="E19" s="19"/>
      <c r="F19" s="15">
        <f>SUM(F18)</f>
        <v>1253</v>
      </c>
    </row>
    <row r="20" spans="1:6">
      <c r="B20" s="12" t="s">
        <v>23</v>
      </c>
      <c r="C20" s="12" t="s">
        <v>372</v>
      </c>
      <c r="D20" s="12" t="s">
        <v>373</v>
      </c>
      <c r="E20" s="19" t="s">
        <v>211</v>
      </c>
      <c r="F20" s="13">
        <v>4181</v>
      </c>
    </row>
    <row r="21" spans="1:6" ht="15">
      <c r="B21" s="14" t="s">
        <v>24</v>
      </c>
      <c r="E21" s="19"/>
      <c r="F21" s="15">
        <f>SUM(F20)</f>
        <v>4181</v>
      </c>
    </row>
    <row r="22" spans="1:6">
      <c r="B22" s="12" t="s">
        <v>25</v>
      </c>
      <c r="C22" s="12" t="s">
        <v>355</v>
      </c>
      <c r="D22" s="12" t="s">
        <v>374</v>
      </c>
      <c r="E22" s="19" t="s">
        <v>212</v>
      </c>
      <c r="F22" s="13">
        <v>3482</v>
      </c>
    </row>
    <row r="23" spans="1:6" ht="15">
      <c r="B23" s="14" t="s">
        <v>26</v>
      </c>
      <c r="E23" s="19"/>
      <c r="F23" s="15">
        <f>SUM(F22)</f>
        <v>3482</v>
      </c>
    </row>
    <row r="24" spans="1:6" ht="15">
      <c r="A24" s="16" t="s">
        <v>361</v>
      </c>
      <c r="B24" s="16"/>
      <c r="C24" s="16"/>
      <c r="D24" s="16"/>
      <c r="E24" s="18"/>
      <c r="F24" s="17">
        <f>SUM(F23,F21,F19,F17,F15,F13,F9,F7,F5,F3)</f>
        <v>29943</v>
      </c>
    </row>
    <row r="25" spans="1:6">
      <c r="A25" s="12" t="s">
        <v>208</v>
      </c>
      <c r="F25" s="13">
        <v>30050</v>
      </c>
    </row>
  </sheetData>
  <autoFilter ref="A1:F25" xr:uid="{00000000-0009-0000-0000-000002000000}"/>
  <phoneticPr fontId="5" type="noConversion"/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workbookViewId="0">
      <selection activeCell="D10" sqref="D10"/>
    </sheetView>
  </sheetViews>
  <sheetFormatPr baseColWidth="10" defaultColWidth="11.28515625" defaultRowHeight="14.25"/>
  <cols>
    <col min="1" max="1" width="15.7109375" style="12" bestFit="1" customWidth="1"/>
    <col min="2" max="2" width="52.5703125" style="12" bestFit="1" customWidth="1"/>
    <col min="3" max="3" width="15.5703125" style="12" bestFit="1" customWidth="1"/>
    <col min="4" max="4" width="32.85546875" style="12" bestFit="1" customWidth="1"/>
    <col min="5" max="5" width="21.85546875" style="12" bestFit="1" customWidth="1"/>
    <col min="6" max="6" width="12.42578125" style="13" bestFit="1" customWidth="1"/>
    <col min="7" max="16384" width="11.285156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223</v>
      </c>
    </row>
    <row r="2" spans="1:6">
      <c r="A2" s="12" t="s">
        <v>375</v>
      </c>
      <c r="B2" s="12" t="s">
        <v>192</v>
      </c>
      <c r="C2" s="12" t="s">
        <v>377</v>
      </c>
      <c r="D2" s="12" t="s">
        <v>379</v>
      </c>
      <c r="E2" s="12" t="s">
        <v>224</v>
      </c>
      <c r="F2" s="13">
        <v>4885</v>
      </c>
    </row>
    <row r="3" spans="1:6">
      <c r="C3" s="12" t="s">
        <v>378</v>
      </c>
      <c r="D3" s="12" t="s">
        <v>380</v>
      </c>
      <c r="E3" s="12" t="s">
        <v>224</v>
      </c>
      <c r="F3" s="23">
        <v>4262</v>
      </c>
    </row>
    <row r="4" spans="1:6" ht="15">
      <c r="B4" s="14" t="s">
        <v>193</v>
      </c>
      <c r="C4" s="14"/>
      <c r="D4" s="14"/>
      <c r="E4" s="14"/>
      <c r="F4" s="26">
        <f>SUM(F2:F3)</f>
        <v>9147</v>
      </c>
    </row>
    <row r="5" spans="1:6">
      <c r="B5" s="12" t="s">
        <v>194</v>
      </c>
      <c r="C5" s="12" t="s">
        <v>381</v>
      </c>
      <c r="D5" s="12" t="s">
        <v>383</v>
      </c>
      <c r="E5" s="12" t="s">
        <v>227</v>
      </c>
      <c r="F5" s="23">
        <v>5780</v>
      </c>
    </row>
    <row r="6" spans="1:6">
      <c r="C6" s="12" t="s">
        <v>382</v>
      </c>
      <c r="D6" s="12" t="s">
        <v>384</v>
      </c>
      <c r="E6" s="12" t="s">
        <v>227</v>
      </c>
      <c r="F6" s="23">
        <v>3353</v>
      </c>
    </row>
    <row r="7" spans="1:6" ht="15">
      <c r="B7" s="14" t="s">
        <v>195</v>
      </c>
      <c r="F7" s="26">
        <f>SUM(F5:F6)</f>
        <v>9133</v>
      </c>
    </row>
    <row r="8" spans="1:6">
      <c r="B8" s="12" t="s">
        <v>385</v>
      </c>
      <c r="C8" s="12" t="s">
        <v>386</v>
      </c>
      <c r="D8" s="12" t="s">
        <v>387</v>
      </c>
      <c r="E8" s="12" t="s">
        <v>227</v>
      </c>
      <c r="F8" s="23">
        <v>2501</v>
      </c>
    </row>
    <row r="9" spans="1:6" ht="15">
      <c r="B9" s="14" t="s">
        <v>388</v>
      </c>
      <c r="C9" s="14"/>
      <c r="D9" s="14"/>
      <c r="E9" s="14"/>
      <c r="F9" s="26">
        <f>SUM(F8)</f>
        <v>2501</v>
      </c>
    </row>
    <row r="10" spans="1:6">
      <c r="B10" s="12" t="s">
        <v>196</v>
      </c>
      <c r="C10" s="12" t="s">
        <v>389</v>
      </c>
      <c r="D10" s="12" t="s">
        <v>197</v>
      </c>
      <c r="E10" s="12" t="s">
        <v>225</v>
      </c>
      <c r="F10" s="23">
        <v>1191</v>
      </c>
    </row>
    <row r="11" spans="1:6" ht="15">
      <c r="B11" s="14" t="s">
        <v>198</v>
      </c>
      <c r="C11" s="14"/>
      <c r="D11" s="14"/>
      <c r="E11" s="14"/>
      <c r="F11" s="26">
        <f>SUM(F10)</f>
        <v>1191</v>
      </c>
    </row>
    <row r="12" spans="1:6">
      <c r="B12" s="12" t="s">
        <v>199</v>
      </c>
      <c r="C12" s="12" t="s">
        <v>390</v>
      </c>
      <c r="D12" s="12" t="s">
        <v>200</v>
      </c>
      <c r="E12" s="12" t="s">
        <v>226</v>
      </c>
      <c r="F12" s="23">
        <v>1354</v>
      </c>
    </row>
    <row r="13" spans="1:6" ht="15">
      <c r="B13" s="14" t="s">
        <v>201</v>
      </c>
      <c r="C13" s="14"/>
      <c r="D13" s="14"/>
      <c r="E13" s="14"/>
      <c r="F13" s="26">
        <f>SUM(F12)</f>
        <v>1354</v>
      </c>
    </row>
    <row r="14" spans="1:6">
      <c r="B14" s="12" t="s">
        <v>202</v>
      </c>
      <c r="C14" s="12" t="s">
        <v>391</v>
      </c>
      <c r="D14" s="12" t="s">
        <v>335</v>
      </c>
      <c r="E14" s="12" t="s">
        <v>228</v>
      </c>
      <c r="F14" s="23">
        <v>2020</v>
      </c>
    </row>
    <row r="15" spans="1:6">
      <c r="C15" s="12" t="s">
        <v>392</v>
      </c>
      <c r="D15" s="12" t="s">
        <v>336</v>
      </c>
      <c r="E15" s="12" t="s">
        <v>228</v>
      </c>
      <c r="F15" s="23">
        <v>1904</v>
      </c>
    </row>
    <row r="16" spans="1:6">
      <c r="C16" s="12" t="s">
        <v>393</v>
      </c>
      <c r="D16" s="12" t="s">
        <v>337</v>
      </c>
      <c r="E16" s="12" t="s">
        <v>228</v>
      </c>
      <c r="F16" s="23">
        <v>1881</v>
      </c>
    </row>
    <row r="17" spans="1:6" ht="15">
      <c r="B17" s="14" t="s">
        <v>203</v>
      </c>
      <c r="C17" s="14"/>
      <c r="D17" s="14"/>
      <c r="E17" s="14"/>
      <c r="F17" s="26">
        <f>SUM(F14:F16)</f>
        <v>5805</v>
      </c>
    </row>
    <row r="18" spans="1:6">
      <c r="B18" s="12" t="s">
        <v>395</v>
      </c>
      <c r="C18" s="12" t="s">
        <v>394</v>
      </c>
      <c r="D18" s="12" t="s">
        <v>396</v>
      </c>
      <c r="E18" s="12" t="s">
        <v>397</v>
      </c>
      <c r="F18" s="23">
        <v>4533</v>
      </c>
    </row>
    <row r="19" spans="1:6" ht="15">
      <c r="B19" s="14" t="s">
        <v>398</v>
      </c>
      <c r="C19" s="14"/>
      <c r="D19" s="14"/>
      <c r="E19" s="14"/>
      <c r="F19" s="26">
        <f>SUM(F18)</f>
        <v>4533</v>
      </c>
    </row>
    <row r="20" spans="1:6">
      <c r="B20" s="12" t="s">
        <v>204</v>
      </c>
      <c r="C20" s="12" t="s">
        <v>399</v>
      </c>
      <c r="D20" s="12" t="s">
        <v>400</v>
      </c>
      <c r="E20" s="12" t="s">
        <v>229</v>
      </c>
      <c r="F20" s="23">
        <v>4618</v>
      </c>
    </row>
    <row r="21" spans="1:6" ht="15">
      <c r="B21" s="14" t="s">
        <v>205</v>
      </c>
      <c r="C21" s="14"/>
      <c r="D21" s="14"/>
      <c r="E21" s="14"/>
      <c r="F21" s="26">
        <f>SUM(F20:F20)</f>
        <v>4618</v>
      </c>
    </row>
    <row r="22" spans="1:6">
      <c r="B22" s="12" t="s">
        <v>404</v>
      </c>
      <c r="C22" s="12" t="s">
        <v>401</v>
      </c>
      <c r="D22" s="12" t="s">
        <v>403</v>
      </c>
      <c r="E22" s="12" t="s">
        <v>402</v>
      </c>
      <c r="F22" s="23">
        <v>3067</v>
      </c>
    </row>
    <row r="23" spans="1:6" ht="15">
      <c r="B23" s="14" t="s">
        <v>405</v>
      </c>
      <c r="C23" s="14"/>
      <c r="D23" s="14"/>
      <c r="E23" s="14"/>
      <c r="F23" s="26">
        <f>SUM(F22)</f>
        <v>3067</v>
      </c>
    </row>
    <row r="24" spans="1:6">
      <c r="B24" s="12" t="s">
        <v>206</v>
      </c>
      <c r="C24" s="12" t="s">
        <v>406</v>
      </c>
      <c r="D24" s="12" t="s">
        <v>407</v>
      </c>
      <c r="E24" s="12" t="s">
        <v>230</v>
      </c>
      <c r="F24" s="23">
        <v>4184</v>
      </c>
    </row>
    <row r="25" spans="1:6" ht="15">
      <c r="B25" s="14" t="s">
        <v>207</v>
      </c>
      <c r="C25" s="14"/>
      <c r="D25" s="14"/>
      <c r="E25" s="14"/>
      <c r="F25" s="15">
        <f>SUM(F24:F24)</f>
        <v>4184</v>
      </c>
    </row>
    <row r="26" spans="1:6" ht="15">
      <c r="A26" s="16" t="s">
        <v>376</v>
      </c>
      <c r="B26" s="16"/>
      <c r="C26" s="16"/>
      <c r="D26" s="16"/>
      <c r="E26" s="18"/>
      <c r="F26" s="17">
        <f>SUM(F25,F23,F21,F19,F17,F13,F11,F9,F4,F7)</f>
        <v>45533</v>
      </c>
    </row>
    <row r="27" spans="1:6">
      <c r="A27" s="12" t="s">
        <v>208</v>
      </c>
      <c r="F27" s="13">
        <v>45750</v>
      </c>
    </row>
  </sheetData>
  <autoFilter ref="A1:F27" xr:uid="{00000000-0009-0000-0000-00000E000000}"/>
  <phoneticPr fontId="5" type="noConversion"/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workbookViewId="0">
      <selection activeCell="F9" sqref="F9:F26"/>
    </sheetView>
  </sheetViews>
  <sheetFormatPr baseColWidth="10" defaultColWidth="11.42578125" defaultRowHeight="14.25"/>
  <cols>
    <col min="1" max="1" width="15.7109375" style="12" bestFit="1" customWidth="1"/>
    <col min="2" max="2" width="37.5703125" style="12" bestFit="1" customWidth="1"/>
    <col min="3" max="3" width="15.7109375" style="12" bestFit="1" customWidth="1"/>
    <col min="4" max="4" width="31.85546875" style="12" bestFit="1" customWidth="1"/>
    <col min="5" max="5" width="14.140625" style="12" bestFit="1" customWidth="1"/>
    <col min="6" max="6" width="10.140625" style="13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6">
      <c r="A2" s="12" t="s">
        <v>408</v>
      </c>
      <c r="B2" s="21" t="s">
        <v>27</v>
      </c>
      <c r="C2" s="21" t="s">
        <v>409</v>
      </c>
      <c r="D2" s="21" t="s">
        <v>410</v>
      </c>
      <c r="E2" s="22" t="s">
        <v>213</v>
      </c>
      <c r="F2" s="23">
        <v>3913</v>
      </c>
    </row>
    <row r="3" spans="1:6" ht="15">
      <c r="B3" s="24" t="s">
        <v>28</v>
      </c>
      <c r="C3" s="24"/>
      <c r="D3" s="24"/>
      <c r="E3" s="25"/>
      <c r="F3" s="26">
        <f>SUM(F2:F2)</f>
        <v>3913</v>
      </c>
    </row>
    <row r="4" spans="1:6">
      <c r="B4" s="21" t="s">
        <v>29</v>
      </c>
      <c r="C4" s="21" t="s">
        <v>411</v>
      </c>
      <c r="D4" s="21" t="s">
        <v>444</v>
      </c>
      <c r="E4" s="22" t="s">
        <v>215</v>
      </c>
      <c r="F4" s="23">
        <v>2524</v>
      </c>
    </row>
    <row r="5" spans="1:6">
      <c r="B5" s="21"/>
      <c r="C5" s="21" t="s">
        <v>412</v>
      </c>
      <c r="D5" s="21" t="s">
        <v>254</v>
      </c>
      <c r="E5" s="22" t="s">
        <v>215</v>
      </c>
      <c r="F5" s="23">
        <v>3747</v>
      </c>
    </row>
    <row r="6" spans="1:6" ht="15">
      <c r="B6" s="24" t="s">
        <v>30</v>
      </c>
      <c r="C6" s="24"/>
      <c r="D6" s="24"/>
      <c r="E6" s="25"/>
      <c r="F6" s="26">
        <f>SUM(F4:F5)</f>
        <v>6271</v>
      </c>
    </row>
    <row r="7" spans="1:6">
      <c r="B7" s="21" t="s">
        <v>31</v>
      </c>
      <c r="C7" s="21" t="s">
        <v>413</v>
      </c>
      <c r="D7" s="21" t="s">
        <v>414</v>
      </c>
      <c r="E7" s="22" t="s">
        <v>214</v>
      </c>
      <c r="F7" s="23">
        <v>3427</v>
      </c>
    </row>
    <row r="8" spans="1:6" ht="15">
      <c r="B8" s="24" t="s">
        <v>32</v>
      </c>
      <c r="C8" s="24"/>
      <c r="D8" s="24"/>
      <c r="E8" s="25"/>
      <c r="F8" s="26">
        <f>SUM(F7)</f>
        <v>3427</v>
      </c>
    </row>
    <row r="9" spans="1:6">
      <c r="B9" s="21" t="s">
        <v>33</v>
      </c>
      <c r="C9" s="21" t="s">
        <v>415</v>
      </c>
      <c r="D9" s="21" t="s">
        <v>416</v>
      </c>
      <c r="E9" s="22" t="s">
        <v>216</v>
      </c>
      <c r="F9" s="23">
        <v>3932</v>
      </c>
    </row>
    <row r="10" spans="1:6" ht="15">
      <c r="B10" s="24" t="s">
        <v>34</v>
      </c>
      <c r="C10" s="24"/>
      <c r="D10" s="24"/>
      <c r="E10" s="25"/>
      <c r="F10" s="26">
        <f>SUM(F9:F9)</f>
        <v>3932</v>
      </c>
    </row>
    <row r="11" spans="1:6">
      <c r="B11" s="21" t="s">
        <v>35</v>
      </c>
      <c r="C11" s="21" t="s">
        <v>417</v>
      </c>
      <c r="D11" s="21" t="s">
        <v>420</v>
      </c>
      <c r="E11" s="22" t="s">
        <v>217</v>
      </c>
      <c r="F11" s="23">
        <v>2554</v>
      </c>
    </row>
    <row r="12" spans="1:6">
      <c r="B12" s="21"/>
      <c r="C12" s="21" t="s">
        <v>418</v>
      </c>
      <c r="D12" s="21" t="s">
        <v>255</v>
      </c>
      <c r="E12" s="22" t="s">
        <v>217</v>
      </c>
      <c r="F12" s="23">
        <v>3512</v>
      </c>
    </row>
    <row r="13" spans="1:6">
      <c r="B13" s="21"/>
      <c r="C13" s="21" t="s">
        <v>419</v>
      </c>
      <c r="D13" s="21" t="s">
        <v>421</v>
      </c>
      <c r="E13" s="22" t="s">
        <v>215</v>
      </c>
      <c r="F13" s="23">
        <v>3494</v>
      </c>
    </row>
    <row r="14" spans="1:6" ht="15">
      <c r="B14" s="24" t="s">
        <v>36</v>
      </c>
      <c r="C14" s="24"/>
      <c r="D14" s="24"/>
      <c r="E14" s="25"/>
      <c r="F14" s="26">
        <f>SUM(F11:F13)</f>
        <v>9560</v>
      </c>
    </row>
    <row r="15" spans="1:6">
      <c r="B15" s="21" t="s">
        <v>37</v>
      </c>
      <c r="C15" s="21" t="s">
        <v>422</v>
      </c>
      <c r="D15" s="21" t="s">
        <v>423</v>
      </c>
      <c r="E15" s="22" t="s">
        <v>214</v>
      </c>
      <c r="F15" s="23">
        <v>3454</v>
      </c>
    </row>
    <row r="16" spans="1:6" ht="15">
      <c r="B16" s="24" t="s">
        <v>38</v>
      </c>
      <c r="C16" s="24"/>
      <c r="D16" s="24"/>
      <c r="E16" s="25"/>
      <c r="F16" s="26">
        <f>SUM(F15:F15)</f>
        <v>3454</v>
      </c>
    </row>
    <row r="17" spans="1:6">
      <c r="B17" s="21" t="s">
        <v>39</v>
      </c>
      <c r="C17" s="21" t="s">
        <v>424</v>
      </c>
      <c r="D17" s="21" t="s">
        <v>425</v>
      </c>
      <c r="E17" s="22" t="s">
        <v>213</v>
      </c>
      <c r="F17" s="23">
        <v>2867</v>
      </c>
    </row>
    <row r="18" spans="1:6" ht="15">
      <c r="B18" s="24" t="s">
        <v>40</v>
      </c>
      <c r="C18" s="24"/>
      <c r="D18" s="24"/>
      <c r="E18" s="25"/>
      <c r="F18" s="26">
        <f>SUM(F17:F17)</f>
        <v>2867</v>
      </c>
    </row>
    <row r="19" spans="1:6">
      <c r="B19" s="21" t="s">
        <v>41</v>
      </c>
      <c r="C19" s="21" t="s">
        <v>426</v>
      </c>
      <c r="D19" s="21" t="s">
        <v>256</v>
      </c>
      <c r="E19" s="22" t="s">
        <v>339</v>
      </c>
      <c r="F19" s="23">
        <v>1840</v>
      </c>
    </row>
    <row r="20" spans="1:6" ht="15">
      <c r="B20" s="24" t="s">
        <v>42</v>
      </c>
      <c r="C20" s="24"/>
      <c r="D20" s="24"/>
      <c r="E20" s="25"/>
      <c r="F20" s="26">
        <f>SUM(F19)</f>
        <v>1840</v>
      </c>
    </row>
    <row r="21" spans="1:6">
      <c r="B21" s="21" t="s">
        <v>43</v>
      </c>
      <c r="C21" s="21" t="s">
        <v>427</v>
      </c>
      <c r="D21" s="21" t="s">
        <v>44</v>
      </c>
      <c r="E21" s="22" t="s">
        <v>217</v>
      </c>
      <c r="F21" s="23">
        <v>1220</v>
      </c>
    </row>
    <row r="22" spans="1:6" ht="15">
      <c r="B22" s="24" t="s">
        <v>45</v>
      </c>
      <c r="C22" s="24"/>
      <c r="D22" s="24"/>
      <c r="E22" s="25"/>
      <c r="F22" s="26">
        <f>SUM(F21)</f>
        <v>1220</v>
      </c>
    </row>
    <row r="23" spans="1:6">
      <c r="B23" s="21" t="s">
        <v>46</v>
      </c>
      <c r="C23" s="21" t="s">
        <v>428</v>
      </c>
      <c r="D23" s="21" t="s">
        <v>430</v>
      </c>
      <c r="E23" s="22" t="s">
        <v>218</v>
      </c>
      <c r="F23" s="23">
        <v>2543</v>
      </c>
    </row>
    <row r="24" spans="1:6">
      <c r="B24" s="21"/>
      <c r="C24" s="21" t="s">
        <v>429</v>
      </c>
      <c r="D24" s="21" t="s">
        <v>431</v>
      </c>
      <c r="E24" s="22" t="s">
        <v>218</v>
      </c>
      <c r="F24" s="23">
        <v>2846</v>
      </c>
    </row>
    <row r="25" spans="1:6" ht="15">
      <c r="B25" s="24" t="s">
        <v>47</v>
      </c>
      <c r="C25" s="24"/>
      <c r="D25" s="24"/>
      <c r="E25" s="25"/>
      <c r="F25" s="26">
        <f>SUM(F23:F24)</f>
        <v>5389</v>
      </c>
    </row>
    <row r="26" spans="1:6">
      <c r="B26" s="21" t="s">
        <v>48</v>
      </c>
      <c r="C26" s="21" t="s">
        <v>432</v>
      </c>
      <c r="D26" s="21" t="s">
        <v>257</v>
      </c>
      <c r="E26" s="22" t="s">
        <v>216</v>
      </c>
      <c r="F26" s="23">
        <v>1765</v>
      </c>
    </row>
    <row r="27" spans="1:6" ht="15">
      <c r="B27" s="24" t="s">
        <v>49</v>
      </c>
      <c r="C27" s="24"/>
      <c r="D27" s="24"/>
      <c r="E27" s="25"/>
      <c r="F27" s="26">
        <f>SUM(F26)</f>
        <v>1765</v>
      </c>
    </row>
    <row r="28" spans="1:6">
      <c r="B28" s="21" t="s">
        <v>50</v>
      </c>
      <c r="C28" s="21" t="s">
        <v>433</v>
      </c>
      <c r="D28" s="21" t="s">
        <v>51</v>
      </c>
      <c r="E28" s="22" t="s">
        <v>215</v>
      </c>
      <c r="F28" s="23">
        <v>1258</v>
      </c>
    </row>
    <row r="29" spans="1:6" ht="15">
      <c r="B29" s="24" t="s">
        <v>52</v>
      </c>
      <c r="C29" s="24"/>
      <c r="D29" s="24"/>
      <c r="E29" s="25"/>
      <c r="F29" s="26">
        <f>SUM(F28)</f>
        <v>1258</v>
      </c>
    </row>
    <row r="30" spans="1:6" ht="15">
      <c r="A30" s="16" t="s">
        <v>434</v>
      </c>
      <c r="B30" s="16"/>
      <c r="C30" s="16"/>
      <c r="D30" s="16"/>
      <c r="E30" s="18"/>
      <c r="F30" s="17">
        <f>SUM(F29,F27,F25,F22,F20,F18,F16,F14,F10,F8,F6,F3)</f>
        <v>44896</v>
      </c>
    </row>
    <row r="31" spans="1:6">
      <c r="A31" s="12" t="s">
        <v>208</v>
      </c>
      <c r="F31" s="13">
        <v>45050</v>
      </c>
    </row>
  </sheetData>
  <autoFilter ref="E1:E31" xr:uid="{00000000-0009-0000-0000-000003000000}"/>
  <phoneticPr fontId="5" type="noConversion"/>
  <pageMargins left="0.7" right="0.7" top="0.78740157499999996" bottom="0.78740157499999996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7"/>
  <sheetViews>
    <sheetView workbookViewId="0">
      <selection activeCell="E2" sqref="E2:E73"/>
    </sheetView>
  </sheetViews>
  <sheetFormatPr baseColWidth="10" defaultColWidth="11.42578125" defaultRowHeight="14.25"/>
  <cols>
    <col min="1" max="1" width="15.42578125" style="12" bestFit="1" customWidth="1"/>
    <col min="2" max="2" width="43.7109375" style="12" bestFit="1" customWidth="1"/>
    <col min="3" max="3" width="14" style="12" bestFit="1" customWidth="1"/>
    <col min="4" max="4" width="43.140625" style="12" customWidth="1"/>
    <col min="5" max="5" width="6.710937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6">
      <c r="A2" s="12" t="s">
        <v>695</v>
      </c>
      <c r="B2" s="12" t="s">
        <v>696</v>
      </c>
      <c r="C2" s="12" t="s">
        <v>697</v>
      </c>
      <c r="D2" s="12" t="s">
        <v>698</v>
      </c>
      <c r="E2" s="29" t="s">
        <v>261</v>
      </c>
      <c r="F2" s="13">
        <v>5463</v>
      </c>
    </row>
    <row r="3" spans="1:6" s="14" customFormat="1" ht="15">
      <c r="B3" s="14" t="s">
        <v>699</v>
      </c>
      <c r="F3" s="15">
        <f>SUM(F2)</f>
        <v>5463</v>
      </c>
    </row>
    <row r="4" spans="1:6">
      <c r="B4" s="12" t="s">
        <v>264</v>
      </c>
      <c r="C4" s="12" t="s">
        <v>700</v>
      </c>
      <c r="D4" s="12" t="s">
        <v>53</v>
      </c>
      <c r="E4" s="29" t="s">
        <v>262</v>
      </c>
      <c r="F4" s="13">
        <v>1728</v>
      </c>
    </row>
    <row r="5" spans="1:6" s="14" customFormat="1" ht="15">
      <c r="B5" s="14" t="s">
        <v>265</v>
      </c>
      <c r="F5" s="15">
        <f>SUM(F4)</f>
        <v>1728</v>
      </c>
    </row>
    <row r="6" spans="1:6">
      <c r="B6" s="12" t="s">
        <v>701</v>
      </c>
      <c r="C6" s="12" t="s">
        <v>702</v>
      </c>
      <c r="D6" s="12" t="s">
        <v>703</v>
      </c>
      <c r="E6" s="29" t="s">
        <v>266</v>
      </c>
      <c r="F6" s="13">
        <v>4211</v>
      </c>
    </row>
    <row r="7" spans="1:6" s="14" customFormat="1" ht="15">
      <c r="B7" s="14" t="s">
        <v>704</v>
      </c>
      <c r="F7" s="15">
        <f>SUM(F6)</f>
        <v>4211</v>
      </c>
    </row>
    <row r="8" spans="1:6">
      <c r="B8" s="12" t="s">
        <v>295</v>
      </c>
      <c r="C8" s="12" t="s">
        <v>705</v>
      </c>
      <c r="D8" s="12" t="s">
        <v>706</v>
      </c>
      <c r="E8" s="29" t="s">
        <v>266</v>
      </c>
      <c r="F8" s="13">
        <v>4300</v>
      </c>
    </row>
    <row r="9" spans="1:6" s="14" customFormat="1" ht="15">
      <c r="B9" s="14" t="s">
        <v>297</v>
      </c>
      <c r="F9" s="15">
        <f>SUM(F8)</f>
        <v>4300</v>
      </c>
    </row>
    <row r="10" spans="1:6">
      <c r="B10" s="12" t="s">
        <v>270</v>
      </c>
      <c r="C10" s="12" t="s">
        <v>707</v>
      </c>
      <c r="D10" s="12" t="s">
        <v>54</v>
      </c>
      <c r="E10" s="29" t="s">
        <v>271</v>
      </c>
      <c r="F10" s="13">
        <v>2851</v>
      </c>
    </row>
    <row r="11" spans="1:6" ht="15">
      <c r="B11" s="14"/>
      <c r="C11" s="12" t="s">
        <v>708</v>
      </c>
      <c r="D11" s="12" t="s">
        <v>55</v>
      </c>
      <c r="E11" s="29" t="s">
        <v>271</v>
      </c>
      <c r="F11" s="13">
        <v>2006</v>
      </c>
    </row>
    <row r="12" spans="1:6" s="14" customFormat="1" ht="15">
      <c r="B12" s="14" t="s">
        <v>272</v>
      </c>
      <c r="E12" s="30"/>
      <c r="F12" s="15">
        <f>SUM(F10:F11)</f>
        <v>4857</v>
      </c>
    </row>
    <row r="13" spans="1:6">
      <c r="B13" s="12" t="s">
        <v>275</v>
      </c>
      <c r="C13" s="12" t="s">
        <v>709</v>
      </c>
      <c r="D13" s="12" t="s">
        <v>710</v>
      </c>
      <c r="E13" s="29" t="s">
        <v>268</v>
      </c>
      <c r="F13" s="13">
        <v>2977</v>
      </c>
    </row>
    <row r="14" spans="1:6" ht="15">
      <c r="B14" s="14"/>
      <c r="C14" s="12" t="s">
        <v>711</v>
      </c>
      <c r="D14" s="12" t="s">
        <v>720</v>
      </c>
      <c r="E14" s="29" t="s">
        <v>268</v>
      </c>
      <c r="F14" s="13">
        <v>3625</v>
      </c>
    </row>
    <row r="15" spans="1:6">
      <c r="C15" s="12" t="s">
        <v>712</v>
      </c>
      <c r="D15" s="12" t="s">
        <v>713</v>
      </c>
      <c r="E15" s="29" t="s">
        <v>268</v>
      </c>
      <c r="F15" s="13">
        <v>2939</v>
      </c>
    </row>
    <row r="16" spans="1:6" ht="15">
      <c r="B16" s="14"/>
      <c r="C16" s="12" t="s">
        <v>714</v>
      </c>
      <c r="D16" s="12" t="s">
        <v>715</v>
      </c>
      <c r="E16" s="29" t="s">
        <v>276</v>
      </c>
      <c r="F16" s="13">
        <v>2976</v>
      </c>
    </row>
    <row r="17" spans="2:6">
      <c r="C17" s="12" t="s">
        <v>716</v>
      </c>
      <c r="D17" s="12" t="s">
        <v>717</v>
      </c>
      <c r="E17" s="29" t="s">
        <v>276</v>
      </c>
      <c r="F17" s="13">
        <v>3381</v>
      </c>
    </row>
    <row r="18" spans="2:6" ht="15">
      <c r="B18" s="14"/>
      <c r="C18" s="12" t="s">
        <v>718</v>
      </c>
      <c r="D18" s="12" t="s">
        <v>719</v>
      </c>
      <c r="E18" s="29" t="s">
        <v>262</v>
      </c>
      <c r="F18" s="13">
        <v>2208</v>
      </c>
    </row>
    <row r="19" spans="2:6" s="14" customFormat="1" ht="15">
      <c r="B19" s="14" t="s">
        <v>277</v>
      </c>
      <c r="E19" s="30"/>
      <c r="F19" s="15">
        <f>SUM(F13:F18)</f>
        <v>18106</v>
      </c>
    </row>
    <row r="20" spans="2:6">
      <c r="B20" s="12" t="s">
        <v>721</v>
      </c>
      <c r="C20" s="12" t="s">
        <v>722</v>
      </c>
      <c r="D20" s="12" t="s">
        <v>723</v>
      </c>
      <c r="E20" s="29" t="s">
        <v>276</v>
      </c>
      <c r="F20" s="13">
        <v>3719</v>
      </c>
    </row>
    <row r="21" spans="2:6" s="14" customFormat="1" ht="15">
      <c r="B21" s="14" t="s">
        <v>724</v>
      </c>
      <c r="E21" s="30"/>
      <c r="F21" s="15">
        <f>SUM(F20)</f>
        <v>3719</v>
      </c>
    </row>
    <row r="22" spans="2:6">
      <c r="B22" s="12" t="s">
        <v>287</v>
      </c>
      <c r="C22" s="12" t="s">
        <v>725</v>
      </c>
      <c r="D22" s="12" t="s">
        <v>57</v>
      </c>
      <c r="E22" s="29" t="s">
        <v>271</v>
      </c>
      <c r="F22" s="13">
        <v>3005</v>
      </c>
    </row>
    <row r="23" spans="2:6">
      <c r="C23" s="12" t="s">
        <v>726</v>
      </c>
      <c r="D23" s="12" t="s">
        <v>58</v>
      </c>
      <c r="E23" s="29" t="s">
        <v>271</v>
      </c>
      <c r="F23" s="13">
        <v>3135</v>
      </c>
    </row>
    <row r="24" spans="2:6" s="14" customFormat="1" ht="15">
      <c r="B24" s="14" t="s">
        <v>288</v>
      </c>
      <c r="E24" s="30"/>
      <c r="F24" s="15">
        <f>SUM(F22:F23)</f>
        <v>6140</v>
      </c>
    </row>
    <row r="25" spans="2:6">
      <c r="B25" s="12" t="s">
        <v>727</v>
      </c>
      <c r="C25" s="12" t="s">
        <v>728</v>
      </c>
      <c r="D25" s="12" t="s">
        <v>729</v>
      </c>
      <c r="E25" s="29" t="s">
        <v>258</v>
      </c>
      <c r="F25" s="13">
        <v>3409</v>
      </c>
    </row>
    <row r="26" spans="2:6" s="14" customFormat="1" ht="15">
      <c r="B26" s="14" t="s">
        <v>730</v>
      </c>
      <c r="E26" s="30"/>
      <c r="F26" s="15">
        <f>SUM(F25)</f>
        <v>3409</v>
      </c>
    </row>
    <row r="27" spans="2:6">
      <c r="B27" s="12" t="s">
        <v>280</v>
      </c>
      <c r="C27" s="12" t="s">
        <v>731</v>
      </c>
      <c r="D27" s="12" t="s">
        <v>732</v>
      </c>
      <c r="E27" s="29" t="s">
        <v>262</v>
      </c>
      <c r="F27" s="13">
        <v>3096</v>
      </c>
    </row>
    <row r="28" spans="2:6" ht="15">
      <c r="B28" s="14"/>
      <c r="C28" s="12" t="s">
        <v>733</v>
      </c>
      <c r="D28" s="12" t="s">
        <v>734</v>
      </c>
      <c r="E28" s="29" t="s">
        <v>268</v>
      </c>
      <c r="F28" s="13">
        <v>3234</v>
      </c>
    </row>
    <row r="29" spans="2:6" s="14" customFormat="1" ht="15">
      <c r="B29" s="14" t="s">
        <v>281</v>
      </c>
      <c r="E29" s="30"/>
      <c r="F29" s="15">
        <f>SUM(F27:F28)</f>
        <v>6330</v>
      </c>
    </row>
    <row r="30" spans="2:6">
      <c r="B30" s="12" t="s">
        <v>267</v>
      </c>
      <c r="C30" s="12" t="s">
        <v>735</v>
      </c>
      <c r="D30" s="12" t="s">
        <v>736</v>
      </c>
      <c r="E30" s="29" t="s">
        <v>260</v>
      </c>
      <c r="F30" s="13">
        <v>3151</v>
      </c>
    </row>
    <row r="31" spans="2:6">
      <c r="C31" s="12" t="s">
        <v>737</v>
      </c>
      <c r="D31" s="12" t="s">
        <v>738</v>
      </c>
      <c r="E31" s="29" t="s">
        <v>268</v>
      </c>
      <c r="F31" s="13">
        <v>2775</v>
      </c>
    </row>
    <row r="32" spans="2:6" s="14" customFormat="1" ht="15">
      <c r="B32" s="14" t="s">
        <v>269</v>
      </c>
      <c r="E32" s="30"/>
      <c r="F32" s="15">
        <f>SUM(F30:F31)</f>
        <v>5926</v>
      </c>
    </row>
    <row r="33" spans="2:6">
      <c r="B33" s="12" t="s">
        <v>293</v>
      </c>
      <c r="C33" s="12" t="s">
        <v>739</v>
      </c>
      <c r="D33" s="12" t="s">
        <v>60</v>
      </c>
      <c r="E33" s="29" t="s">
        <v>258</v>
      </c>
      <c r="F33" s="13">
        <v>3296</v>
      </c>
    </row>
    <row r="34" spans="2:6">
      <c r="C34" s="12" t="s">
        <v>740</v>
      </c>
      <c r="D34" s="12" t="s">
        <v>741</v>
      </c>
      <c r="E34" s="29" t="s">
        <v>260</v>
      </c>
      <c r="F34" s="13">
        <v>2905</v>
      </c>
    </row>
    <row r="35" spans="2:6" ht="15">
      <c r="B35" s="14"/>
      <c r="C35" s="12" t="s">
        <v>742</v>
      </c>
      <c r="D35" s="12" t="s">
        <v>743</v>
      </c>
      <c r="E35" s="29" t="s">
        <v>260</v>
      </c>
      <c r="F35" s="13">
        <v>4482</v>
      </c>
    </row>
    <row r="36" spans="2:6" s="14" customFormat="1" ht="15">
      <c r="B36" s="14" t="s">
        <v>294</v>
      </c>
      <c r="E36" s="30"/>
      <c r="F36" s="15">
        <f>SUM(F33:F35)</f>
        <v>10683</v>
      </c>
    </row>
    <row r="37" spans="2:6">
      <c r="B37" s="12" t="s">
        <v>744</v>
      </c>
      <c r="C37" s="12" t="s">
        <v>745</v>
      </c>
      <c r="D37" s="12" t="s">
        <v>746</v>
      </c>
      <c r="E37" s="29" t="s">
        <v>259</v>
      </c>
      <c r="F37" s="13">
        <v>3157</v>
      </c>
    </row>
    <row r="38" spans="2:6" s="14" customFormat="1" ht="15">
      <c r="B38" s="14" t="s">
        <v>747</v>
      </c>
      <c r="E38" s="30"/>
      <c r="F38" s="15">
        <f>SUM(F37)</f>
        <v>3157</v>
      </c>
    </row>
    <row r="39" spans="2:6">
      <c r="B39" s="12" t="s">
        <v>289</v>
      </c>
      <c r="C39" s="12" t="s">
        <v>748</v>
      </c>
      <c r="D39" s="12" t="s">
        <v>59</v>
      </c>
      <c r="E39" s="29" t="s">
        <v>259</v>
      </c>
      <c r="F39" s="13">
        <v>4523</v>
      </c>
    </row>
    <row r="40" spans="2:6">
      <c r="C40" s="12" t="s">
        <v>749</v>
      </c>
      <c r="D40" s="12" t="s">
        <v>750</v>
      </c>
      <c r="E40" s="29" t="s">
        <v>259</v>
      </c>
      <c r="F40" s="13">
        <v>3200</v>
      </c>
    </row>
    <row r="41" spans="2:6" s="14" customFormat="1" ht="15">
      <c r="B41" s="14" t="s">
        <v>290</v>
      </c>
      <c r="E41" s="30"/>
      <c r="F41" s="15">
        <f>SUM(F39:F40)</f>
        <v>7723</v>
      </c>
    </row>
    <row r="42" spans="2:6">
      <c r="B42" s="12" t="s">
        <v>278</v>
      </c>
      <c r="C42" s="12" t="s">
        <v>751</v>
      </c>
      <c r="D42" s="12" t="s">
        <v>56</v>
      </c>
      <c r="E42" s="29" t="s">
        <v>263</v>
      </c>
      <c r="F42" s="13">
        <v>1982</v>
      </c>
    </row>
    <row r="43" spans="2:6" s="14" customFormat="1" ht="15">
      <c r="B43" s="14" t="s">
        <v>279</v>
      </c>
      <c r="E43" s="30"/>
      <c r="F43" s="15">
        <f>SUM(F42)</f>
        <v>1982</v>
      </c>
    </row>
    <row r="44" spans="2:6">
      <c r="B44" s="12" t="s">
        <v>752</v>
      </c>
      <c r="C44" s="12" t="s">
        <v>753</v>
      </c>
      <c r="D44" s="12" t="s">
        <v>754</v>
      </c>
      <c r="E44" s="29" t="s">
        <v>263</v>
      </c>
      <c r="F44" s="13">
        <v>5367</v>
      </c>
    </row>
    <row r="45" spans="2:6" s="14" customFormat="1" ht="15">
      <c r="B45" s="14" t="s">
        <v>755</v>
      </c>
      <c r="E45" s="30"/>
      <c r="F45" s="15">
        <f>SUM(F44)</f>
        <v>5367</v>
      </c>
    </row>
    <row r="46" spans="2:6">
      <c r="B46" s="12" t="s">
        <v>273</v>
      </c>
      <c r="C46" s="12" t="s">
        <v>756</v>
      </c>
      <c r="D46" s="12" t="s">
        <v>61</v>
      </c>
      <c r="E46" s="29" t="s">
        <v>263</v>
      </c>
      <c r="F46" s="13">
        <v>1988</v>
      </c>
    </row>
    <row r="47" spans="2:6" s="14" customFormat="1" ht="15">
      <c r="B47" s="14" t="s">
        <v>274</v>
      </c>
      <c r="E47" s="30"/>
      <c r="F47" s="15">
        <f>SUM(F46)</f>
        <v>1988</v>
      </c>
    </row>
    <row r="48" spans="2:6">
      <c r="B48" s="12" t="s">
        <v>757</v>
      </c>
      <c r="C48" s="12" t="s">
        <v>758</v>
      </c>
      <c r="D48" s="12" t="s">
        <v>759</v>
      </c>
      <c r="E48" s="29" t="s">
        <v>283</v>
      </c>
      <c r="F48" s="13">
        <v>1361</v>
      </c>
    </row>
    <row r="49" spans="1:6" s="14" customFormat="1" ht="15">
      <c r="B49" s="14" t="s">
        <v>760</v>
      </c>
      <c r="E49" s="30"/>
      <c r="F49" s="15">
        <f>SUM(F48)</f>
        <v>1361</v>
      </c>
    </row>
    <row r="50" spans="1:6">
      <c r="B50" s="12" t="s">
        <v>284</v>
      </c>
      <c r="C50" s="12" t="s">
        <v>761</v>
      </c>
      <c r="D50" s="12" t="s">
        <v>62</v>
      </c>
      <c r="E50" s="29" t="s">
        <v>282</v>
      </c>
      <c r="F50" s="13">
        <v>3363</v>
      </c>
    </row>
    <row r="51" spans="1:6">
      <c r="C51" s="12" t="s">
        <v>762</v>
      </c>
      <c r="D51" s="12" t="s">
        <v>63</v>
      </c>
      <c r="E51" s="29" t="s">
        <v>282</v>
      </c>
      <c r="F51" s="13">
        <v>4476</v>
      </c>
    </row>
    <row r="52" spans="1:6" s="14" customFormat="1" ht="15">
      <c r="B52" s="14" t="s">
        <v>286</v>
      </c>
      <c r="E52" s="30"/>
      <c r="F52" s="15">
        <f>SUM(F50:F51)</f>
        <v>7839</v>
      </c>
    </row>
    <row r="53" spans="1:6">
      <c r="B53" s="12" t="s">
        <v>291</v>
      </c>
      <c r="C53" s="12" t="s">
        <v>763</v>
      </c>
      <c r="D53" s="12" t="s">
        <v>764</v>
      </c>
      <c r="E53" s="29" t="s">
        <v>285</v>
      </c>
      <c r="F53" s="13">
        <v>3605</v>
      </c>
    </row>
    <row r="54" spans="1:6">
      <c r="C54" s="12" t="s">
        <v>765</v>
      </c>
      <c r="D54" s="12" t="s">
        <v>766</v>
      </c>
      <c r="E54" s="29" t="s">
        <v>285</v>
      </c>
      <c r="F54" s="13">
        <v>4222</v>
      </c>
    </row>
    <row r="55" spans="1:6" s="14" customFormat="1" ht="15">
      <c r="B55" s="14" t="s">
        <v>292</v>
      </c>
      <c r="E55" s="30"/>
      <c r="F55" s="15">
        <f>SUM(F53:F54)</f>
        <v>7827</v>
      </c>
    </row>
    <row r="56" spans="1:6">
      <c r="B56" s="12" t="s">
        <v>298</v>
      </c>
      <c r="C56" s="12" t="s">
        <v>767</v>
      </c>
      <c r="D56" s="12" t="s">
        <v>768</v>
      </c>
      <c r="E56" s="29" t="s">
        <v>283</v>
      </c>
      <c r="F56" s="13">
        <v>4230</v>
      </c>
    </row>
    <row r="57" spans="1:6">
      <c r="C57" s="12" t="s">
        <v>769</v>
      </c>
      <c r="D57" s="12" t="s">
        <v>770</v>
      </c>
      <c r="E57" s="29" t="s">
        <v>283</v>
      </c>
      <c r="F57" s="13">
        <v>3276</v>
      </c>
    </row>
    <row r="58" spans="1:6" s="14" customFormat="1" ht="15">
      <c r="B58" s="14" t="s">
        <v>299</v>
      </c>
      <c r="E58" s="30"/>
      <c r="F58" s="15">
        <f>SUM(F56:F57)</f>
        <v>7506</v>
      </c>
    </row>
    <row r="59" spans="1:6" ht="15">
      <c r="A59" s="31" t="s">
        <v>771</v>
      </c>
      <c r="B59" s="31"/>
      <c r="C59" s="31"/>
      <c r="D59" s="31"/>
      <c r="E59" s="32"/>
      <c r="F59" s="33">
        <f>SUM(F58,F55,F52,F49,F47,F45,F43,F41,F38,F36,F32,F29,F26,F24,F21,F19,F12,F9,F7,F5,F3)</f>
        <v>119622</v>
      </c>
    </row>
    <row r="60" spans="1:6" ht="15">
      <c r="A60" s="14" t="s">
        <v>435</v>
      </c>
      <c r="B60" s="12" t="s">
        <v>134</v>
      </c>
      <c r="C60" s="12" t="s">
        <v>437</v>
      </c>
      <c r="D60" s="12" t="s">
        <v>438</v>
      </c>
      <c r="E60" s="12" t="s">
        <v>300</v>
      </c>
      <c r="F60" s="13">
        <v>4028</v>
      </c>
    </row>
    <row r="61" spans="1:6" ht="15">
      <c r="A61" s="14"/>
      <c r="B61" s="14" t="s">
        <v>135</v>
      </c>
      <c r="C61" s="14"/>
      <c r="E61" s="14"/>
      <c r="F61" s="15">
        <f>SUM(F60)</f>
        <v>4028</v>
      </c>
    </row>
    <row r="62" spans="1:6" ht="15">
      <c r="A62" s="14"/>
      <c r="B62" s="12" t="s">
        <v>136</v>
      </c>
      <c r="C62" s="12" t="s">
        <v>440</v>
      </c>
      <c r="D62" s="12" t="s">
        <v>137</v>
      </c>
      <c r="E62" s="12" t="s">
        <v>301</v>
      </c>
      <c r="F62" s="13">
        <v>3876</v>
      </c>
    </row>
    <row r="63" spans="1:6" ht="15">
      <c r="A63" s="14"/>
      <c r="B63" s="14"/>
      <c r="C63" s="12" t="s">
        <v>441</v>
      </c>
      <c r="D63" s="12" t="s">
        <v>138</v>
      </c>
      <c r="E63" s="12" t="s">
        <v>301</v>
      </c>
      <c r="F63" s="13">
        <v>3003</v>
      </c>
    </row>
    <row r="64" spans="1:6" ht="15">
      <c r="A64" s="14"/>
      <c r="B64" s="14" t="s">
        <v>139</v>
      </c>
      <c r="C64" s="14"/>
      <c r="E64" s="14"/>
      <c r="F64" s="15">
        <f>SUM(F62:F63)</f>
        <v>6879</v>
      </c>
    </row>
    <row r="65" spans="1:6" ht="15">
      <c r="A65" s="14"/>
      <c r="B65" s="12" t="s">
        <v>140</v>
      </c>
      <c r="C65" s="12" t="s">
        <v>442</v>
      </c>
      <c r="D65" s="12" t="s">
        <v>443</v>
      </c>
      <c r="E65" s="12" t="s">
        <v>296</v>
      </c>
      <c r="F65" s="13">
        <v>4393</v>
      </c>
    </row>
    <row r="66" spans="1:6" ht="15">
      <c r="A66" s="14"/>
      <c r="B66" s="14" t="s">
        <v>141</v>
      </c>
      <c r="C66" s="14"/>
      <c r="E66" s="14"/>
      <c r="F66" s="15">
        <f>SUM(F65)</f>
        <v>4393</v>
      </c>
    </row>
    <row r="67" spans="1:6" ht="15">
      <c r="A67" s="14"/>
      <c r="B67" s="12" t="s">
        <v>142</v>
      </c>
      <c r="C67" s="12" t="s">
        <v>445</v>
      </c>
      <c r="D67" s="12" t="s">
        <v>446</v>
      </c>
      <c r="E67" s="12" t="s">
        <v>302</v>
      </c>
      <c r="F67" s="13">
        <v>5413</v>
      </c>
    </row>
    <row r="68" spans="1:6" ht="15">
      <c r="A68" s="14"/>
      <c r="B68" s="14" t="s">
        <v>143</v>
      </c>
      <c r="C68" s="14"/>
      <c r="E68" s="14"/>
      <c r="F68" s="15">
        <f>SUM(F67)</f>
        <v>5413</v>
      </c>
    </row>
    <row r="69" spans="1:6" ht="15">
      <c r="A69" s="14"/>
      <c r="B69" s="12" t="s">
        <v>144</v>
      </c>
      <c r="C69" s="12" t="s">
        <v>439</v>
      </c>
      <c r="D69" s="12" t="s">
        <v>145</v>
      </c>
      <c r="E69" s="12" t="s">
        <v>303</v>
      </c>
      <c r="F69" s="13">
        <v>4356</v>
      </c>
    </row>
    <row r="70" spans="1:6" ht="15">
      <c r="A70" s="14"/>
      <c r="B70" s="14"/>
      <c r="C70" s="12" t="s">
        <v>447</v>
      </c>
      <c r="D70" s="12" t="s">
        <v>146</v>
      </c>
      <c r="E70" s="12" t="s">
        <v>303</v>
      </c>
      <c r="F70" s="13">
        <v>1823</v>
      </c>
    </row>
    <row r="71" spans="1:6" ht="15">
      <c r="A71" s="14"/>
      <c r="B71" s="14" t="s">
        <v>147</v>
      </c>
      <c r="C71" s="14"/>
      <c r="E71" s="14"/>
      <c r="F71" s="15">
        <f>SUM(F69:F70)</f>
        <v>6179</v>
      </c>
    </row>
    <row r="72" spans="1:6" ht="15">
      <c r="A72" s="14"/>
      <c r="B72" s="12" t="s">
        <v>148</v>
      </c>
      <c r="C72" s="12" t="s">
        <v>448</v>
      </c>
      <c r="D72" s="12" t="s">
        <v>149</v>
      </c>
      <c r="E72" s="12" t="s">
        <v>296</v>
      </c>
      <c r="F72" s="13">
        <v>2650</v>
      </c>
    </row>
    <row r="73" spans="1:6" ht="15">
      <c r="A73" s="14"/>
      <c r="B73" s="14"/>
      <c r="C73" s="12" t="s">
        <v>449</v>
      </c>
      <c r="D73" s="12" t="s">
        <v>150</v>
      </c>
      <c r="E73" s="12" t="s">
        <v>296</v>
      </c>
      <c r="F73" s="13">
        <v>2224</v>
      </c>
    </row>
    <row r="74" spans="1:6" ht="15">
      <c r="A74" s="27"/>
      <c r="B74" s="14" t="s">
        <v>151</v>
      </c>
      <c r="C74" s="14"/>
      <c r="D74" s="14"/>
      <c r="E74" s="14"/>
      <c r="F74" s="15">
        <f>SUM(F72:F73)</f>
        <v>4874</v>
      </c>
    </row>
    <row r="75" spans="1:6" ht="15">
      <c r="A75" s="31" t="s">
        <v>436</v>
      </c>
      <c r="B75" s="31"/>
      <c r="C75" s="31"/>
      <c r="D75" s="31"/>
      <c r="E75" s="32"/>
      <c r="F75" s="33">
        <f>SUM(F74,F71,F68,F66,F64,F61)</f>
        <v>31766</v>
      </c>
    </row>
    <row r="76" spans="1:6" ht="15">
      <c r="A76" s="16" t="s">
        <v>781</v>
      </c>
      <c r="B76" s="16"/>
      <c r="C76" s="16"/>
      <c r="D76" s="16"/>
      <c r="E76" s="18"/>
      <c r="F76" s="17">
        <f>SUM(F75,F59)</f>
        <v>151388</v>
      </c>
    </row>
    <row r="77" spans="1:6">
      <c r="A77" s="12" t="s">
        <v>208</v>
      </c>
      <c r="F77" s="13">
        <v>151550</v>
      </c>
    </row>
  </sheetData>
  <autoFilter ref="A1:F77" xr:uid="{00000000-0009-0000-0000-000004000000}"/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workbookViewId="0">
      <selection activeCell="C14" sqref="C14:F14"/>
    </sheetView>
  </sheetViews>
  <sheetFormatPr baseColWidth="10" defaultColWidth="11.42578125" defaultRowHeight="14.25"/>
  <cols>
    <col min="1" max="1" width="15.42578125" style="12" bestFit="1" customWidth="1"/>
    <col min="2" max="2" width="30.5703125" style="12" bestFit="1" customWidth="1"/>
    <col min="3" max="3" width="15" style="12" bestFit="1" customWidth="1"/>
    <col min="4" max="4" width="31" style="12" bestFit="1" customWidth="1"/>
    <col min="5" max="5" width="14.14062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6">
      <c r="A2" s="12" t="s">
        <v>450</v>
      </c>
      <c r="B2" s="12" t="s">
        <v>73</v>
      </c>
      <c r="C2" s="12" t="s">
        <v>452</v>
      </c>
      <c r="D2" s="12" t="s">
        <v>453</v>
      </c>
      <c r="E2" s="19" t="s">
        <v>305</v>
      </c>
      <c r="F2" s="13">
        <v>4122</v>
      </c>
    </row>
    <row r="3" spans="1:6" ht="15">
      <c r="B3" s="14" t="s">
        <v>74</v>
      </c>
      <c r="C3" s="14"/>
      <c r="D3" s="14"/>
      <c r="E3" s="20"/>
      <c r="F3" s="15">
        <f>SUM(F2)</f>
        <v>4122</v>
      </c>
    </row>
    <row r="4" spans="1:6">
      <c r="B4" s="12" t="s">
        <v>454</v>
      </c>
      <c r="C4" s="12" t="s">
        <v>455</v>
      </c>
      <c r="D4" s="12" t="s">
        <v>456</v>
      </c>
      <c r="E4" s="19" t="s">
        <v>308</v>
      </c>
      <c r="F4" s="13">
        <v>3872</v>
      </c>
    </row>
    <row r="5" spans="1:6">
      <c r="C5" s="12" t="s">
        <v>457</v>
      </c>
      <c r="D5" s="12" t="s">
        <v>460</v>
      </c>
      <c r="E5" s="19" t="s">
        <v>308</v>
      </c>
      <c r="F5" s="13">
        <v>4938</v>
      </c>
    </row>
    <row r="6" spans="1:6">
      <c r="C6" s="12" t="s">
        <v>458</v>
      </c>
      <c r="D6" s="12" t="s">
        <v>461</v>
      </c>
      <c r="E6" s="19" t="s">
        <v>308</v>
      </c>
      <c r="F6" s="13">
        <v>3900</v>
      </c>
    </row>
    <row r="7" spans="1:6">
      <c r="C7" s="12" t="s">
        <v>459</v>
      </c>
      <c r="D7" s="12" t="s">
        <v>462</v>
      </c>
      <c r="E7" s="19" t="s">
        <v>463</v>
      </c>
      <c r="F7" s="13">
        <v>1717</v>
      </c>
    </row>
    <row r="8" spans="1:6" ht="15">
      <c r="B8" s="14" t="s">
        <v>464</v>
      </c>
      <c r="C8" s="14"/>
      <c r="D8" s="14"/>
      <c r="E8" s="20"/>
      <c r="F8" s="15">
        <f>SUM(F4:F7)</f>
        <v>14427</v>
      </c>
    </row>
    <row r="9" spans="1:6">
      <c r="B9" s="12" t="s">
        <v>75</v>
      </c>
      <c r="C9" s="12" t="s">
        <v>465</v>
      </c>
      <c r="D9" s="12" t="s">
        <v>467</v>
      </c>
      <c r="E9" s="19" t="s">
        <v>306</v>
      </c>
      <c r="F9" s="13">
        <v>2011</v>
      </c>
    </row>
    <row r="10" spans="1:6">
      <c r="C10" s="12" t="s">
        <v>466</v>
      </c>
      <c r="D10" s="12" t="s">
        <v>468</v>
      </c>
      <c r="E10" s="19" t="s">
        <v>306</v>
      </c>
      <c r="F10" s="13">
        <v>2144</v>
      </c>
    </row>
    <row r="11" spans="1:6" ht="15">
      <c r="B11" s="14" t="s">
        <v>76</v>
      </c>
      <c r="C11" s="14"/>
      <c r="D11" s="14"/>
      <c r="E11" s="20"/>
      <c r="F11" s="15">
        <f>SUM(F9:F10)</f>
        <v>4155</v>
      </c>
    </row>
    <row r="12" spans="1:6">
      <c r="B12" s="12" t="s">
        <v>77</v>
      </c>
      <c r="C12" s="12" t="s">
        <v>469</v>
      </c>
      <c r="D12" s="12" t="s">
        <v>472</v>
      </c>
      <c r="E12" s="19" t="s">
        <v>309</v>
      </c>
      <c r="F12" s="13">
        <v>2382</v>
      </c>
    </row>
    <row r="13" spans="1:6">
      <c r="C13" s="12" t="s">
        <v>470</v>
      </c>
      <c r="D13" s="12" t="s">
        <v>473</v>
      </c>
      <c r="E13" s="28">
        <v>6386</v>
      </c>
      <c r="F13" s="13">
        <v>993</v>
      </c>
    </row>
    <row r="14" spans="1:6">
      <c r="C14" s="12" t="s">
        <v>471</v>
      </c>
      <c r="D14" s="12" t="s">
        <v>474</v>
      </c>
      <c r="E14" s="19" t="s">
        <v>307</v>
      </c>
      <c r="F14" s="13">
        <v>3608</v>
      </c>
    </row>
    <row r="15" spans="1:6" ht="15">
      <c r="B15" s="14" t="s">
        <v>78</v>
      </c>
      <c r="C15" s="14"/>
      <c r="D15" s="14"/>
      <c r="E15" s="20"/>
      <c r="F15" s="15">
        <f>SUM(F12:F14)</f>
        <v>6983</v>
      </c>
    </row>
    <row r="16" spans="1:6" ht="15">
      <c r="A16" s="16" t="s">
        <v>451</v>
      </c>
      <c r="B16" s="16"/>
      <c r="C16" s="16"/>
      <c r="D16" s="16"/>
      <c r="E16" s="18"/>
      <c r="F16" s="17">
        <f>SUM(F15,F11,F8,F3)</f>
        <v>29687</v>
      </c>
    </row>
    <row r="17" spans="1:6">
      <c r="A17" s="12" t="s">
        <v>208</v>
      </c>
      <c r="F17" s="13">
        <v>29800</v>
      </c>
    </row>
  </sheetData>
  <autoFilter ref="E1:E17" xr:uid="{00000000-0001-0000-0500-000000000000}"/>
  <phoneticPr fontId="5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"/>
  <sheetViews>
    <sheetView zoomScaleNormal="100" workbookViewId="0">
      <selection activeCell="E26" sqref="E2:E26"/>
    </sheetView>
  </sheetViews>
  <sheetFormatPr baseColWidth="10" defaultColWidth="11.42578125" defaultRowHeight="14.25"/>
  <cols>
    <col min="1" max="1" width="15.28515625" style="12" bestFit="1" customWidth="1"/>
    <col min="2" max="2" width="45.5703125" style="12" bestFit="1" customWidth="1"/>
    <col min="3" max="3" width="14.5703125" style="12" bestFit="1" customWidth="1"/>
    <col min="4" max="4" width="40.85546875" style="12" bestFit="1" customWidth="1"/>
    <col min="5" max="5" width="6.7109375" style="12" bestFit="1" customWidth="1"/>
    <col min="6" max="6" width="8.5703125" style="12" bestFit="1" customWidth="1"/>
    <col min="7" max="16384" width="11.42578125" style="12"/>
  </cols>
  <sheetData>
    <row r="1" spans="1:6" ht="15">
      <c r="A1" s="16" t="s">
        <v>0</v>
      </c>
      <c r="B1" s="16" t="s">
        <v>1</v>
      </c>
      <c r="C1" s="16" t="s">
        <v>2</v>
      </c>
      <c r="D1" s="16" t="s">
        <v>3</v>
      </c>
      <c r="E1" s="18" t="s">
        <v>191</v>
      </c>
      <c r="F1" s="17" t="s">
        <v>180</v>
      </c>
    </row>
    <row r="2" spans="1:6">
      <c r="A2" s="12" t="s">
        <v>475</v>
      </c>
      <c r="B2" s="12" t="s">
        <v>479</v>
      </c>
      <c r="C2" s="12" t="s">
        <v>476</v>
      </c>
      <c r="D2" s="12" t="s">
        <v>477</v>
      </c>
      <c r="E2" s="19" t="s">
        <v>310</v>
      </c>
      <c r="F2" s="13">
        <v>1902</v>
      </c>
    </row>
    <row r="3" spans="1:6" ht="15">
      <c r="B3" s="14" t="s">
        <v>478</v>
      </c>
      <c r="C3" s="14"/>
      <c r="D3" s="14"/>
      <c r="E3" s="20"/>
      <c r="F3" s="15">
        <f>SUM(F2)</f>
        <v>1902</v>
      </c>
    </row>
    <row r="4" spans="1:6">
      <c r="B4" s="12" t="s">
        <v>480</v>
      </c>
      <c r="C4" s="12" t="s">
        <v>483</v>
      </c>
      <c r="D4" s="12" t="s">
        <v>481</v>
      </c>
      <c r="E4" s="19" t="s">
        <v>311</v>
      </c>
      <c r="F4" s="13">
        <v>2393</v>
      </c>
    </row>
    <row r="5" spans="1:6" ht="15">
      <c r="B5" s="14" t="s">
        <v>482</v>
      </c>
      <c r="C5" s="14"/>
      <c r="D5" s="14"/>
      <c r="E5" s="20"/>
      <c r="F5" s="15">
        <f>SUM(F4)</f>
        <v>2393</v>
      </c>
    </row>
    <row r="6" spans="1:6">
      <c r="B6" s="12" t="s">
        <v>96</v>
      </c>
      <c r="C6" s="12" t="s">
        <v>484</v>
      </c>
      <c r="D6" s="12" t="s">
        <v>485</v>
      </c>
      <c r="E6" s="19" t="s">
        <v>312</v>
      </c>
      <c r="F6" s="13">
        <v>1967</v>
      </c>
    </row>
    <row r="7" spans="1:6">
      <c r="C7" s="12" t="s">
        <v>486</v>
      </c>
      <c r="D7" s="12" t="s">
        <v>487</v>
      </c>
      <c r="E7" s="19" t="s">
        <v>312</v>
      </c>
      <c r="F7" s="13">
        <v>1531</v>
      </c>
    </row>
    <row r="8" spans="1:6" ht="15">
      <c r="B8" s="14" t="s">
        <v>97</v>
      </c>
      <c r="C8" s="14"/>
      <c r="D8" s="14"/>
      <c r="E8" s="20"/>
      <c r="F8" s="15">
        <f>SUM(F6:F7)</f>
        <v>3498</v>
      </c>
    </row>
    <row r="9" spans="1:6">
      <c r="B9" s="12" t="s">
        <v>488</v>
      </c>
      <c r="C9" s="12" t="s">
        <v>489</v>
      </c>
      <c r="D9" s="12" t="s">
        <v>490</v>
      </c>
      <c r="E9" s="19" t="s">
        <v>312</v>
      </c>
      <c r="F9" s="13">
        <v>3845</v>
      </c>
    </row>
    <row r="10" spans="1:6" ht="15">
      <c r="B10" s="14"/>
      <c r="C10" s="12" t="s">
        <v>491</v>
      </c>
      <c r="D10" s="12" t="s">
        <v>492</v>
      </c>
      <c r="E10" s="19" t="s">
        <v>312</v>
      </c>
      <c r="F10" s="13">
        <v>2879</v>
      </c>
    </row>
    <row r="11" spans="1:6">
      <c r="C11" s="12" t="s">
        <v>493</v>
      </c>
      <c r="D11" s="12" t="s">
        <v>494</v>
      </c>
      <c r="E11" s="19" t="s">
        <v>312</v>
      </c>
      <c r="F11" s="13">
        <v>3205</v>
      </c>
    </row>
    <row r="12" spans="1:6" ht="15">
      <c r="B12" s="14" t="s">
        <v>495</v>
      </c>
      <c r="C12" s="14"/>
      <c r="D12" s="14"/>
      <c r="E12" s="20"/>
      <c r="F12" s="15">
        <f>SUM(F9:F11)</f>
        <v>9929</v>
      </c>
    </row>
    <row r="13" spans="1:6">
      <c r="B13" s="12" t="s">
        <v>100</v>
      </c>
      <c r="C13" s="12" t="s">
        <v>496</v>
      </c>
      <c r="D13" s="12" t="s">
        <v>497</v>
      </c>
      <c r="E13" s="19" t="s">
        <v>314</v>
      </c>
      <c r="F13" s="13">
        <v>1937</v>
      </c>
    </row>
    <row r="14" spans="1:6" ht="15">
      <c r="B14" s="14" t="s">
        <v>101</v>
      </c>
      <c r="C14" s="14"/>
      <c r="D14" s="14"/>
      <c r="E14" s="20"/>
      <c r="F14" s="15">
        <f>SUM(F13)</f>
        <v>1937</v>
      </c>
    </row>
    <row r="15" spans="1:6">
      <c r="B15" s="12" t="s">
        <v>102</v>
      </c>
      <c r="C15" s="12" t="s">
        <v>498</v>
      </c>
      <c r="D15" s="12" t="s">
        <v>499</v>
      </c>
      <c r="E15" s="19" t="s">
        <v>304</v>
      </c>
      <c r="F15" s="13">
        <v>4466</v>
      </c>
    </row>
    <row r="16" spans="1:6" ht="15">
      <c r="B16" s="14" t="s">
        <v>103</v>
      </c>
      <c r="C16" s="14"/>
      <c r="D16" s="14"/>
      <c r="E16" s="20"/>
      <c r="F16" s="15">
        <f>SUM(F15)</f>
        <v>4466</v>
      </c>
    </row>
    <row r="17" spans="1:6" ht="15">
      <c r="A17" s="31" t="s">
        <v>500</v>
      </c>
      <c r="B17" s="31"/>
      <c r="C17" s="31"/>
      <c r="D17" s="31"/>
      <c r="E17" s="32"/>
      <c r="F17" s="33">
        <f>SUM(F16,F14,F12,F8,F5,F3)</f>
        <v>24125</v>
      </c>
    </row>
    <row r="18" spans="1:6">
      <c r="A18" s="12" t="s">
        <v>501</v>
      </c>
      <c r="B18" s="12" t="s">
        <v>98</v>
      </c>
      <c r="C18" s="12" t="s">
        <v>502</v>
      </c>
      <c r="D18" s="12" t="s">
        <v>503</v>
      </c>
      <c r="E18" s="19" t="s">
        <v>313</v>
      </c>
      <c r="F18" s="13">
        <v>3534</v>
      </c>
    </row>
    <row r="19" spans="1:6" ht="15">
      <c r="B19" s="14" t="s">
        <v>99</v>
      </c>
      <c r="C19" s="14"/>
      <c r="D19" s="14"/>
      <c r="E19" s="20"/>
      <c r="F19" s="15">
        <f>SUM(F18)</f>
        <v>3534</v>
      </c>
    </row>
    <row r="20" spans="1:6">
      <c r="B20" s="12" t="s">
        <v>504</v>
      </c>
      <c r="C20" s="12" t="s">
        <v>505</v>
      </c>
      <c r="D20" s="12" t="s">
        <v>511</v>
      </c>
      <c r="E20" s="19" t="s">
        <v>315</v>
      </c>
      <c r="F20" s="13">
        <v>1890</v>
      </c>
    </row>
    <row r="21" spans="1:6">
      <c r="C21" s="12" t="s">
        <v>506</v>
      </c>
      <c r="D21" s="12" t="s">
        <v>510</v>
      </c>
      <c r="E21" s="19" t="s">
        <v>315</v>
      </c>
      <c r="F21" s="13">
        <v>2410</v>
      </c>
    </row>
    <row r="22" spans="1:6">
      <c r="C22" s="12" t="s">
        <v>507</v>
      </c>
      <c r="D22" s="12" t="s">
        <v>509</v>
      </c>
      <c r="E22" s="19" t="s">
        <v>315</v>
      </c>
      <c r="F22" s="13">
        <v>3341</v>
      </c>
    </row>
    <row r="23" spans="1:6" ht="15">
      <c r="B23" s="14" t="s">
        <v>508</v>
      </c>
      <c r="C23" s="14"/>
      <c r="D23" s="14"/>
      <c r="E23" s="20"/>
      <c r="F23" s="15">
        <f>SUM(F20:F22)</f>
        <v>7641</v>
      </c>
    </row>
    <row r="24" spans="1:6">
      <c r="B24" s="12" t="s">
        <v>104</v>
      </c>
      <c r="C24" s="12" t="s">
        <v>512</v>
      </c>
      <c r="D24" s="12" t="s">
        <v>513</v>
      </c>
      <c r="E24" s="19" t="s">
        <v>317</v>
      </c>
      <c r="F24" s="13">
        <v>3243</v>
      </c>
    </row>
    <row r="25" spans="1:6" ht="15">
      <c r="B25" s="14" t="s">
        <v>105</v>
      </c>
      <c r="C25" s="14"/>
      <c r="D25" s="14"/>
      <c r="E25" s="20"/>
      <c r="F25" s="15">
        <f>SUM(F24)</f>
        <v>3243</v>
      </c>
    </row>
    <row r="26" spans="1:6">
      <c r="B26" s="12" t="s">
        <v>106</v>
      </c>
      <c r="C26" s="12" t="s">
        <v>514</v>
      </c>
      <c r="D26" s="12" t="s">
        <v>515</v>
      </c>
      <c r="E26" s="19" t="s">
        <v>316</v>
      </c>
      <c r="F26" s="13">
        <v>4326</v>
      </c>
    </row>
    <row r="27" spans="1:6" ht="15">
      <c r="B27" s="14" t="s">
        <v>107</v>
      </c>
      <c r="C27" s="14"/>
      <c r="D27" s="14"/>
      <c r="E27" s="20"/>
      <c r="F27" s="15">
        <f>SUM(F26)</f>
        <v>4326</v>
      </c>
    </row>
    <row r="28" spans="1:6" ht="15">
      <c r="A28" s="31" t="s">
        <v>780</v>
      </c>
      <c r="B28" s="31"/>
      <c r="C28" s="31"/>
      <c r="D28" s="31"/>
      <c r="E28" s="32"/>
      <c r="F28" s="33">
        <f>SUM(F27,F25,F23,F19)</f>
        <v>18744</v>
      </c>
    </row>
    <row r="29" spans="1:6" ht="15">
      <c r="A29" s="16" t="s">
        <v>781</v>
      </c>
      <c r="B29" s="16"/>
      <c r="C29" s="16"/>
      <c r="D29" s="16"/>
      <c r="E29" s="18"/>
      <c r="F29" s="17">
        <f>SUM(F28,F17)</f>
        <v>42869</v>
      </c>
    </row>
    <row r="30" spans="1:6">
      <c r="A30" s="12" t="s">
        <v>208</v>
      </c>
      <c r="F30" s="13">
        <v>43000</v>
      </c>
    </row>
  </sheetData>
  <autoFilter ref="E1:E30" xr:uid="{00000000-0009-0000-0000-000006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Gesamt</vt:lpstr>
      <vt:lpstr>PLZ-Übersicht</vt:lpstr>
      <vt:lpstr>Aschersleben ALN</vt:lpstr>
      <vt:lpstr>Bernburg BEB</vt:lpstr>
      <vt:lpstr>Bitterfeld BIT</vt:lpstr>
      <vt:lpstr>Dessau DES</vt:lpstr>
      <vt:lpstr>Halle HAL</vt:lpstr>
      <vt:lpstr>Köthen KTN</vt:lpstr>
      <vt:lpstr>Mansfelder Land ELN, HET</vt:lpstr>
      <vt:lpstr>Merseburg MER, QUF</vt:lpstr>
      <vt:lpstr>Naumburg NMG</vt:lpstr>
      <vt:lpstr>Quedlinburg QBG</vt:lpstr>
      <vt:lpstr>Sangerhausen SAN</vt:lpstr>
      <vt:lpstr>Weißenfels WFS</vt:lpstr>
      <vt:lpstr>Wittenberg WBG, JES</vt:lpstr>
      <vt:lpstr>Zeitz ZEI</vt:lpstr>
    </vt:vector>
  </TitlesOfParts>
  <Company>Mitteldeutsches Druck- &amp; Verlagshaus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Meye, Stephanie</dc:creator>
  <cp:lastModifiedBy>Merker, Michael</cp:lastModifiedBy>
  <cp:lastPrinted>2019-11-19T13:12:33Z</cp:lastPrinted>
  <dcterms:created xsi:type="dcterms:W3CDTF">2019-08-29T10:02:27Z</dcterms:created>
  <dcterms:modified xsi:type="dcterms:W3CDTF">2022-05-12T14:53:58Z</dcterms:modified>
</cp:coreProperties>
</file>